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'Sheet1'!$D$2:$D$6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'Sheet1'!$G$12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<sst xmlns="http://schemas.openxmlformats.org/spreadsheetml/2006/main" count="17" uniqueCount="17">
  <si>
    <t>Time</t>
  </si>
  <si>
    <t>Ydata</t>
  </si>
  <si>
    <t>Amplitude</t>
  </si>
  <si>
    <t>alpha</t>
  </si>
  <si>
    <t>w</t>
  </si>
  <si>
    <t>phi</t>
  </si>
  <si>
    <t>yo</t>
  </si>
  <si>
    <t>Ytheory</t>
  </si>
  <si>
    <t>(O-C)^2</t>
  </si>
  <si>
    <t>Residual</t>
  </si>
  <si>
    <t>Velocity</t>
  </si>
  <si>
    <t>Ep</t>
  </si>
  <si>
    <t>Ycorr</t>
  </si>
  <si>
    <t>k</t>
  </si>
  <si>
    <t>Ek</t>
  </si>
  <si>
    <t>m</t>
  </si>
  <si>
    <t>Etotal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</si>
</sst>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Dampled Spring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25"/>
          <c:w val="0.79425"/>
          <c:h val="0.84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Sheet1!$J$12:$J$107</c:f>
              <c:numCache>
                <c:ptCount val="96"/>
                <c:pt idx="0">
                  <c:v>7.737821603855948E-05</c:v>
                </c:pt>
                <c:pt idx="1">
                  <c:v>0.0011220641329015033</c:v>
                </c:pt>
                <c:pt idx="2">
                  <c:v>0.002555554899073883</c:v>
                </c:pt>
                <c:pt idx="3">
                  <c:v>0.0024964396368906553</c:v>
                </c:pt>
                <c:pt idx="4">
                  <c:v>0.0013277125157471028</c:v>
                </c:pt>
                <c:pt idx="5">
                  <c:v>0.0003104002875603119</c:v>
                </c:pt>
                <c:pt idx="6">
                  <c:v>7.82675450252579E-05</c:v>
                </c:pt>
                <c:pt idx="7">
                  <c:v>0.0011652490416521786</c:v>
                </c:pt>
                <c:pt idx="8">
                  <c:v>0.0024429963703253184</c:v>
                </c:pt>
                <c:pt idx="9">
                  <c:v>0.002328106035340991</c:v>
                </c:pt>
                <c:pt idx="10">
                  <c:v>0.0011254435830509574</c:v>
                </c:pt>
                <c:pt idx="11">
                  <c:v>0.00011259826586297764</c:v>
                </c:pt>
                <c:pt idx="12">
                  <c:v>0.00019851412006436693</c:v>
                </c:pt>
                <c:pt idx="13">
                  <c:v>0.0011220641329015033</c:v>
                </c:pt>
                <c:pt idx="14">
                  <c:v>0.0019433334463585922</c:v>
                </c:pt>
                <c:pt idx="15">
                  <c:v>0.0017414600622362004</c:v>
                </c:pt>
                <c:pt idx="16">
                  <c:v>0.0010446470527746459</c:v>
                </c:pt>
                <c:pt idx="17">
                  <c:v>8.80707477682225E-05</c:v>
                </c:pt>
                <c:pt idx="18">
                  <c:v>0.00016805710643633495</c:v>
                </c:pt>
                <c:pt idx="19">
                  <c:v>0.0011254435830509574</c:v>
                </c:pt>
                <c:pt idx="20">
                  <c:v>0.0018962148267236915</c:v>
                </c:pt>
                <c:pt idx="21">
                  <c:v>0.001554627067029857</c:v>
                </c:pt>
                <c:pt idx="22">
                  <c:v>0.0007017348367764337</c:v>
                </c:pt>
                <c:pt idx="23">
                  <c:v>4.217779665038666E-05</c:v>
                </c:pt>
                <c:pt idx="24">
                  <c:v>0.0002513443140179335</c:v>
                </c:pt>
                <c:pt idx="25">
                  <c:v>0.0010446470527746459</c:v>
                </c:pt>
                <c:pt idx="26">
                  <c:v>0.0016446738900289845</c:v>
                </c:pt>
                <c:pt idx="27">
                  <c:v>0.001243377902698719</c:v>
                </c:pt>
                <c:pt idx="28">
                  <c:v>0.0005249228860396238</c:v>
                </c:pt>
                <c:pt idx="29">
                  <c:v>1.674108073914507E-05</c:v>
                </c:pt>
                <c:pt idx="30">
                  <c:v>0.0003333070652447319</c:v>
                </c:pt>
                <c:pt idx="31">
                  <c:v>0.0010479079257258324</c:v>
                </c:pt>
                <c:pt idx="32">
                  <c:v>0.001554627067029857</c:v>
                </c:pt>
                <c:pt idx="33">
                  <c:v>0.0011254435830509574</c:v>
                </c:pt>
                <c:pt idx="34">
                  <c:v>0.0003776385645442263</c:v>
                </c:pt>
                <c:pt idx="35">
                  <c:v>3.168675323132922E-07</c:v>
                </c:pt>
                <c:pt idx="36">
                  <c:v>0.00037568204077348974</c:v>
                </c:pt>
                <c:pt idx="37">
                  <c:v>0.0010446470527746459</c:v>
                </c:pt>
                <c:pt idx="38">
                  <c:v>0.0013277125157471028</c:v>
                </c:pt>
                <c:pt idx="39">
                  <c:v>0.0009337095823525163</c:v>
                </c:pt>
                <c:pt idx="40">
                  <c:v>0.00029002320978251556</c:v>
                </c:pt>
                <c:pt idx="41">
                  <c:v>5.653238721230622E-06</c:v>
                </c:pt>
                <c:pt idx="42">
                  <c:v>0.0003776385645442263</c:v>
                </c:pt>
                <c:pt idx="43">
                  <c:v>0.0009731392816468852</c:v>
                </c:pt>
                <c:pt idx="44">
                  <c:v>0.0012888159371225564</c:v>
                </c:pt>
                <c:pt idx="45">
                  <c:v>0.0007017348367764337</c:v>
                </c:pt>
                <c:pt idx="46">
                  <c:v>0.0001836511998107763</c:v>
                </c:pt>
                <c:pt idx="47">
                  <c:v>3.4291856791200475E-05</c:v>
                </c:pt>
                <c:pt idx="48">
                  <c:v>0.0006088819780839381</c:v>
                </c:pt>
                <c:pt idx="49">
                  <c:v>0.0010446470527746459</c:v>
                </c:pt>
                <c:pt idx="50">
                  <c:v>0.0010830097161918543</c:v>
                </c:pt>
                <c:pt idx="51">
                  <c:v>0.0005802038608170211</c:v>
                </c:pt>
                <c:pt idx="52">
                  <c:v>0.00011153107107900196</c:v>
                </c:pt>
                <c:pt idx="53">
                  <c:v>5.883916424498701E-05</c:v>
                </c:pt>
                <c:pt idx="54">
                  <c:v>0.0004493239631348492</c:v>
                </c:pt>
                <c:pt idx="55">
                  <c:v>0.0009731392816468852</c:v>
                </c:pt>
                <c:pt idx="56">
                  <c:v>0.0009731392816468852</c:v>
                </c:pt>
                <c:pt idx="57">
                  <c:v>0.0005005729953558683</c:v>
                </c:pt>
                <c:pt idx="58">
                  <c:v>6.820747798890183E-05</c:v>
                </c:pt>
                <c:pt idx="59">
                  <c:v>5.80684124565562E-05</c:v>
                </c:pt>
                <c:pt idx="60">
                  <c:v>0.0004983200285895877</c:v>
                </c:pt>
                <c:pt idx="61">
                  <c:v>0.0007954775011116188</c:v>
                </c:pt>
                <c:pt idx="62">
                  <c:v>0.0007954775011116188</c:v>
                </c:pt>
                <c:pt idx="63">
                  <c:v>0.00035322970307665597</c:v>
                </c:pt>
                <c:pt idx="64">
                  <c:v>3.4291856791200475E-05</c:v>
                </c:pt>
                <c:pt idx="65">
                  <c:v>7.82675450252579E-05</c:v>
                </c:pt>
                <c:pt idx="66">
                  <c:v>0.0004746026025991392</c:v>
                </c:pt>
                <c:pt idx="67">
                  <c:v>0.000798323353868992</c:v>
                </c:pt>
                <c:pt idx="68">
                  <c:v>0.0007017348367764337</c:v>
                </c:pt>
                <c:pt idx="69">
                  <c:v>0.0002917425791568403</c:v>
                </c:pt>
                <c:pt idx="70">
                  <c:v>1.7156100932896514E-05</c:v>
                </c:pt>
                <c:pt idx="71">
                  <c:v>0.00012429886268454588</c:v>
                </c:pt>
                <c:pt idx="72">
                  <c:v>0.0004471895735668347</c:v>
                </c:pt>
                <c:pt idx="73">
                  <c:v>0.0007305119803120206</c:v>
                </c:pt>
                <c:pt idx="74">
                  <c:v>0.000552217496782102</c:v>
                </c:pt>
                <c:pt idx="75">
                  <c:v>0.00021543243142311538</c:v>
                </c:pt>
                <c:pt idx="76">
                  <c:v>3.0245921015017597E-06</c:v>
                </c:pt>
                <c:pt idx="77">
                  <c:v>0.00013894417956477524</c:v>
                </c:pt>
                <c:pt idx="78">
                  <c:v>0.0005005729953558683</c:v>
                </c:pt>
                <c:pt idx="79">
                  <c:v>0.0007017348367764337</c:v>
                </c:pt>
                <c:pt idx="80">
                  <c:v>0.0003551269382482587</c:v>
                </c:pt>
                <c:pt idx="81">
                  <c:v>0.00013894417956477524</c:v>
                </c:pt>
                <c:pt idx="82">
                  <c:v>3.0245921015017597E-06</c:v>
                </c:pt>
                <c:pt idx="83">
                  <c:v>0.00012429886268454588</c:v>
                </c:pt>
                <c:pt idx="84">
                  <c:v>0.00039882613176276424</c:v>
                </c:pt>
                <c:pt idx="85">
                  <c:v>0.0004983200285895877</c:v>
                </c:pt>
                <c:pt idx="86">
                  <c:v>0.00039882613176276424</c:v>
                </c:pt>
                <c:pt idx="87">
                  <c:v>8.80707477682225E-05</c:v>
                </c:pt>
                <c:pt idx="88">
                  <c:v>5.0162603793512386E-05</c:v>
                </c:pt>
                <c:pt idx="89">
                  <c:v>0.0001836511998107763</c:v>
                </c:pt>
                <c:pt idx="90">
                  <c:v>0.0004493239631348492</c:v>
                </c:pt>
                <c:pt idx="91">
                  <c:v>0.0004746026025991392</c:v>
                </c:pt>
                <c:pt idx="92">
                  <c:v>0.0003121789455336458</c:v>
                </c:pt>
                <c:pt idx="93">
                  <c:v>5.0162603793512386E-05</c:v>
                </c:pt>
                <c:pt idx="94">
                  <c:v>2.1899586130722796E-05</c:v>
                </c:pt>
                <c:pt idx="95">
                  <c:v>0.00019851412006436693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Sheet1!$K$12:$K$107</c:f>
              <c:numCache>
                <c:ptCount val="96"/>
                <c:pt idx="0">
                  <c:v>0.00203375467836396</c:v>
                </c:pt>
                <c:pt idx="1">
                  <c:v>0.0014529701436412253</c:v>
                </c:pt>
                <c:pt idx="2">
                  <c:v>0.00022597274202923516</c:v>
                </c:pt>
                <c:pt idx="3">
                  <c:v>0.00016602079007052714</c:v>
                </c:pt>
                <c:pt idx="4">
                  <c:v>0.0008718973784195884</c:v>
                </c:pt>
                <c:pt idx="5">
                  <c:v>0.0017089188616654196</c:v>
                </c:pt>
                <c:pt idx="6">
                  <c:v>0.0022320572886907614</c:v>
                </c:pt>
                <c:pt idx="7">
                  <c:v>0.0013722655928852846</c:v>
                </c:pt>
                <c:pt idx="8">
                  <c:v>0.00016602079007052754</c:v>
                </c:pt>
                <c:pt idx="9">
                  <c:v>0.0002101200624168041</c:v>
                </c:pt>
                <c:pt idx="10">
                  <c:v>0.0011805922849971924</c:v>
                </c:pt>
                <c:pt idx="11">
                  <c:v>0.001891080561848479</c:v>
                </c:pt>
                <c:pt idx="12">
                  <c:v>0.0016212967779874726</c:v>
                </c:pt>
                <c:pt idx="13">
                  <c:v>0.000749687630192836</c:v>
                </c:pt>
                <c:pt idx="14">
                  <c:v>5.649318549890561E-05</c:v>
                </c:pt>
                <c:pt idx="15">
                  <c:v>0.0001152922153347582</c:v>
                </c:pt>
                <c:pt idx="16">
                  <c:v>0.0008718973783535634</c:v>
                </c:pt>
                <c:pt idx="17">
                  <c:v>0.001708918861665417</c:v>
                </c:pt>
                <c:pt idx="18">
                  <c:v>0.0015359805387052993</c:v>
                </c:pt>
                <c:pt idx="19">
                  <c:v>0.0007793753755880559</c:v>
                </c:pt>
                <c:pt idx="20">
                  <c:v>2.882305382768695E-05</c:v>
                </c:pt>
                <c:pt idx="21">
                  <c:v>0.0002424018827186997</c:v>
                </c:pt>
                <c:pt idx="22">
                  <c:v>0.0009038909681169406</c:v>
                </c:pt>
                <c:pt idx="23">
                  <c:v>0.001494187110634744</c:v>
                </c:pt>
                <c:pt idx="24">
                  <c:v>0.0012555322249083603</c:v>
                </c:pt>
                <c:pt idx="25">
                  <c:v>0.00050843866959099</c:v>
                </c:pt>
                <c:pt idx="26">
                  <c:v>7.20576345692182E-06</c:v>
                </c:pt>
                <c:pt idx="27">
                  <c:v>0.00025940748448519916</c:v>
                </c:pt>
                <c:pt idx="28">
                  <c:v>0.0008096395821215327</c:v>
                </c:pt>
                <c:pt idx="29">
                  <c:v>0.0014123296377247356</c:v>
                </c:pt>
                <c:pt idx="30">
                  <c:v>0.001107958189240494</c:v>
                </c:pt>
                <c:pt idx="31">
                  <c:v>0.000373546777658686</c:v>
                </c:pt>
                <c:pt idx="32">
                  <c:v>1.1529221540679074E-06</c:v>
                </c:pt>
                <c:pt idx="33">
                  <c:v>0.0003331945022807157</c:v>
                </c:pt>
                <c:pt idx="34">
                  <c:v>0.0009696075308748007</c:v>
                </c:pt>
                <c:pt idx="35">
                  <c:v>0.0012555322249083625</c:v>
                </c:pt>
                <c:pt idx="36">
                  <c:v>0.0008404802497320427</c:v>
                </c:pt>
                <c:pt idx="37">
                  <c:v>0.00024240188271870016</c:v>
                </c:pt>
                <c:pt idx="38">
                  <c:v>2.594074843051231E-06</c:v>
                </c:pt>
                <c:pt idx="39">
                  <c:v>0.0003138830562072826</c:v>
                </c:pt>
                <c:pt idx="40">
                  <c:v>0.0009038909681841679</c:v>
                </c:pt>
                <c:pt idx="41">
                  <c:v>0.0011079581893149262</c:v>
                </c:pt>
                <c:pt idx="42">
                  <c:v>0.0006920415225086509</c:v>
                </c:pt>
                <c:pt idx="43">
                  <c:v>0.00022597274202923516</c:v>
                </c:pt>
                <c:pt idx="44">
                  <c:v>1.844675445548209E-05</c:v>
                </c:pt>
                <c:pt idx="45">
                  <c:v>0.00041620489729917364</c:v>
                </c:pt>
                <c:pt idx="46">
                  <c:v>0.0008718973784195902</c:v>
                </c:pt>
                <c:pt idx="47">
                  <c:v>0.0012177740243758445</c:v>
                </c:pt>
                <c:pt idx="48">
                  <c:v>0.0005836668400646849</c:v>
                </c:pt>
                <c:pt idx="49">
                  <c:v>5.649318551571197E-05</c:v>
                </c:pt>
                <c:pt idx="50">
                  <c:v>5.6493185498905146E-05</c:v>
                </c:pt>
                <c:pt idx="51">
                  <c:v>0.0004162048973447909</c:v>
                </c:pt>
                <c:pt idx="52">
                  <c:v>0.0008404802497320445</c:v>
                </c:pt>
                <c:pt idx="53">
                  <c:v>0.0008404802496672182</c:v>
                </c:pt>
                <c:pt idx="54">
                  <c:v>0.0004611688613390328</c:v>
                </c:pt>
                <c:pt idx="55">
                  <c:v>8.32986255905875E-05</c:v>
                </c:pt>
                <c:pt idx="56">
                  <c:v>6.485187113030368E-05</c:v>
                </c:pt>
                <c:pt idx="57">
                  <c:v>0.00043839864880339615</c:v>
                </c:pt>
                <c:pt idx="58">
                  <c:v>0.0007496876301316112</c:v>
                </c:pt>
                <c:pt idx="59">
                  <c:v>0.000779375375588055</c:v>
                </c:pt>
                <c:pt idx="60">
                  <c:v>0.0003530824094311839</c:v>
                </c:pt>
                <c:pt idx="61">
                  <c:v>2.882305382768695E-05</c:v>
                </c:pt>
                <c:pt idx="62">
                  <c:v>7.378701780272058E-05</c:v>
                </c:pt>
                <c:pt idx="63">
                  <c:v>0.0004162048972991724</c:v>
                </c:pt>
                <c:pt idx="64">
                  <c:v>0.0006367012591326</c:v>
                </c:pt>
                <c:pt idx="65">
                  <c:v>0.0006367012591326016</c:v>
                </c:pt>
                <c:pt idx="66">
                  <c:v>0.0003138830562072826</c:v>
                </c:pt>
                <c:pt idx="67">
                  <c:v>1.844675445548209E-05</c:v>
                </c:pt>
                <c:pt idx="68">
                  <c:v>0.00010405122431338847</c:v>
                </c:pt>
                <c:pt idx="69">
                  <c:v>0.00041620489734479216</c:v>
                </c:pt>
                <c:pt idx="70">
                  <c:v>0.0006640831602821085</c:v>
                </c:pt>
                <c:pt idx="71">
                  <c:v>0.000532938265304907</c:v>
                </c:pt>
                <c:pt idx="72">
                  <c:v>0.00021012006244921816</c:v>
                </c:pt>
                <c:pt idx="73">
                  <c:v>4.6116886162714965E-06</c:v>
                </c:pt>
                <c:pt idx="74">
                  <c:v>0.00012710966741035263</c:v>
                </c:pt>
                <c:pt idx="75">
                  <c:v>0.00039458760696322215</c:v>
                </c:pt>
                <c:pt idx="76">
                  <c:v>0.0005836668400646864</c:v>
                </c:pt>
                <c:pt idx="77">
                  <c:v>0.00048451553490248334</c:v>
                </c:pt>
                <c:pt idx="78">
                  <c:v>0.00018014408645305685</c:v>
                </c:pt>
                <c:pt idx="79">
                  <c:v>1.0376299379407846E-05</c:v>
                </c:pt>
                <c:pt idx="80">
                  <c:v>0.00018014408645305685</c:v>
                </c:pt>
                <c:pt idx="81">
                  <c:v>0.0003530824094311839</c:v>
                </c:pt>
                <c:pt idx="82">
                  <c:v>0.00043839864875657586</c:v>
                </c:pt>
                <c:pt idx="83">
                  <c:v>0.0002769895473287321</c:v>
                </c:pt>
                <c:pt idx="84">
                  <c:v>0.00010405122433619836</c:v>
                </c:pt>
                <c:pt idx="85">
                  <c:v>0</c:v>
                </c:pt>
                <c:pt idx="86">
                  <c:v>0.00013950358053657028</c:v>
                </c:pt>
                <c:pt idx="87">
                  <c:v>0.000609895819060127</c:v>
                </c:pt>
                <c:pt idx="88">
                  <c:v>0.00043839864880339485</c:v>
                </c:pt>
                <c:pt idx="89">
                  <c:v>0.00016602079007052714</c:v>
                </c:pt>
                <c:pt idx="90">
                  <c:v>5.649318549890561E-05</c:v>
                </c:pt>
                <c:pt idx="91">
                  <c:v>1.0376299379408046E-05</c:v>
                </c:pt>
                <c:pt idx="92">
                  <c:v>0.00018014408645305685</c:v>
                </c:pt>
                <c:pt idx="93">
                  <c:v>0.0004162048972991724</c:v>
                </c:pt>
                <c:pt idx="94">
                  <c:v>0.00037354677761546854</c:v>
                </c:pt>
                <c:pt idx="95">
                  <c:v>0.0002951480712108823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FFCC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E(t) = 0.0026e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-0.1869t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Sheet1!$L$12:$L$107</c:f>
              <c:numCache>
                <c:ptCount val="96"/>
                <c:pt idx="0">
                  <c:v>0.0021111328944025194</c:v>
                </c:pt>
                <c:pt idx="1">
                  <c:v>0.0025750342765427283</c:v>
                </c:pt>
                <c:pt idx="2">
                  <c:v>0.002781527641103118</c:v>
                </c:pt>
                <c:pt idx="3">
                  <c:v>0.0026624604269611823</c:v>
                </c:pt>
                <c:pt idx="4">
                  <c:v>0.002199609894166691</c:v>
                </c:pt>
                <c:pt idx="5">
                  <c:v>0.0020193191492257315</c:v>
                </c:pt>
                <c:pt idx="6">
                  <c:v>0.0023103248337160193</c:v>
                </c:pt>
                <c:pt idx="7">
                  <c:v>0.002537514634537463</c:v>
                </c:pt>
                <c:pt idx="8">
                  <c:v>0.002609017160395846</c:v>
                </c:pt>
                <c:pt idx="9">
                  <c:v>0.002538226097757795</c:v>
                </c:pt>
                <c:pt idx="10">
                  <c:v>0.0023060358680481495</c:v>
                </c:pt>
                <c:pt idx="11">
                  <c:v>0.0020036788277114567</c:v>
                </c:pt>
                <c:pt idx="12">
                  <c:v>0.0018198108980518395</c:v>
                </c:pt>
                <c:pt idx="13">
                  <c:v>0.0018717517630943393</c:v>
                </c:pt>
                <c:pt idx="14">
                  <c:v>0.001999826631857498</c:v>
                </c:pt>
                <c:pt idx="15">
                  <c:v>0.0018567522775709585</c:v>
                </c:pt>
                <c:pt idx="16">
                  <c:v>0.0019165444311282091</c:v>
                </c:pt>
                <c:pt idx="17">
                  <c:v>0.0017969896094336395</c:v>
                </c:pt>
                <c:pt idx="18">
                  <c:v>0.0017040376451416342</c:v>
                </c:pt>
                <c:pt idx="19">
                  <c:v>0.0019048189586390132</c:v>
                </c:pt>
                <c:pt idx="20">
                  <c:v>0.0019250378805513784</c:v>
                </c:pt>
                <c:pt idx="21">
                  <c:v>0.0017970289497485567</c:v>
                </c:pt>
                <c:pt idx="22">
                  <c:v>0.0016056258048933745</c:v>
                </c:pt>
                <c:pt idx="23">
                  <c:v>0.0015363649072851308</c:v>
                </c:pt>
                <c:pt idx="24">
                  <c:v>0.0015068765389262939</c:v>
                </c:pt>
                <c:pt idx="25">
                  <c:v>0.001553085722365636</c:v>
                </c:pt>
                <c:pt idx="26">
                  <c:v>0.0016518796534859062</c:v>
                </c:pt>
                <c:pt idx="27">
                  <c:v>0.0015027853871839181</c:v>
                </c:pt>
                <c:pt idx="28">
                  <c:v>0.0013345624681611566</c:v>
                </c:pt>
                <c:pt idx="29">
                  <c:v>0.0014290707184638806</c:v>
                </c:pt>
                <c:pt idx="30">
                  <c:v>0.0014412652544852258</c:v>
                </c:pt>
                <c:pt idx="31">
                  <c:v>0.0014214547033845185</c:v>
                </c:pt>
                <c:pt idx="32">
                  <c:v>0.0015557799891839248</c:v>
                </c:pt>
                <c:pt idx="33">
                  <c:v>0.001458638085331673</c:v>
                </c:pt>
                <c:pt idx="34">
                  <c:v>0.001347246095419027</c:v>
                </c:pt>
                <c:pt idx="35">
                  <c:v>0.0012558490924406758</c:v>
                </c:pt>
                <c:pt idx="36">
                  <c:v>0.0012161622905055324</c:v>
                </c:pt>
                <c:pt idx="37">
                  <c:v>0.001287048935493346</c:v>
                </c:pt>
                <c:pt idx="38">
                  <c:v>0.001330306590590154</c:v>
                </c:pt>
                <c:pt idx="39">
                  <c:v>0.0012475926385597988</c:v>
                </c:pt>
                <c:pt idx="40">
                  <c:v>0.0011939141779666834</c:v>
                </c:pt>
                <c:pt idx="41">
                  <c:v>0.001113611428036157</c:v>
                </c:pt>
                <c:pt idx="42">
                  <c:v>0.0010696800870528772</c:v>
                </c:pt>
                <c:pt idx="43">
                  <c:v>0.0011991120236761203</c:v>
                </c:pt>
                <c:pt idx="44">
                  <c:v>0.0013072626915780386</c:v>
                </c:pt>
                <c:pt idx="45">
                  <c:v>0.0011179397340756072</c:v>
                </c:pt>
                <c:pt idx="46">
                  <c:v>0.0010555485782303665</c:v>
                </c:pt>
                <c:pt idx="47">
                  <c:v>0.0012520658811670448</c:v>
                </c:pt>
                <c:pt idx="48">
                  <c:v>0.001192548818148623</c:v>
                </c:pt>
                <c:pt idx="49">
                  <c:v>0.001101140238290358</c:v>
                </c:pt>
                <c:pt idx="50">
                  <c:v>0.0011395029016907595</c:v>
                </c:pt>
                <c:pt idx="51">
                  <c:v>0.000996408758161812</c:v>
                </c:pt>
                <c:pt idx="52">
                  <c:v>0.0009520113208110465</c:v>
                </c:pt>
                <c:pt idx="53">
                  <c:v>0.0008993194139122053</c:v>
                </c:pt>
                <c:pt idx="54">
                  <c:v>0.000910492824473882</c:v>
                </c:pt>
                <c:pt idx="55">
                  <c:v>0.0010564379072374728</c:v>
                </c:pt>
                <c:pt idx="56">
                  <c:v>0.001037991152777189</c:v>
                </c:pt>
                <c:pt idx="57">
                  <c:v>0.0009389716441592644</c:v>
                </c:pt>
                <c:pt idx="58">
                  <c:v>0.0008178951081205131</c:v>
                </c:pt>
                <c:pt idx="59">
                  <c:v>0.0008374437880446112</c:v>
                </c:pt>
                <c:pt idx="60">
                  <c:v>0.0008514024380207716</c:v>
                </c:pt>
                <c:pt idx="61">
                  <c:v>0.0008243005549393058</c:v>
                </c:pt>
                <c:pt idx="62">
                  <c:v>0.0008692645189143395</c:v>
                </c:pt>
                <c:pt idx="63">
                  <c:v>0.0007694346003758283</c:v>
                </c:pt>
                <c:pt idx="64">
                  <c:v>0.0006709931159238004</c:v>
                </c:pt>
                <c:pt idx="65">
                  <c:v>0.0007149688041578595</c:v>
                </c:pt>
                <c:pt idx="66">
                  <c:v>0.0007884856588064218</c:v>
                </c:pt>
                <c:pt idx="67">
                  <c:v>0.0008167701083244741</c:v>
                </c:pt>
                <c:pt idx="68">
                  <c:v>0.0008057860610898222</c:v>
                </c:pt>
                <c:pt idx="69">
                  <c:v>0.0007079474765016324</c:v>
                </c:pt>
                <c:pt idx="70">
                  <c:v>0.0006812392612150051</c:v>
                </c:pt>
                <c:pt idx="71">
                  <c:v>0.0006572371279894529</c:v>
                </c:pt>
                <c:pt idx="72">
                  <c:v>0.0006573096360160529</c:v>
                </c:pt>
                <c:pt idx="73">
                  <c:v>0.0007351236689282921</c:v>
                </c:pt>
                <c:pt idx="74">
                  <c:v>0.0006793271641924546</c:v>
                </c:pt>
                <c:pt idx="75">
                  <c:v>0.0006100200383863375</c:v>
                </c:pt>
                <c:pt idx="76">
                  <c:v>0.0005866914321661881</c:v>
                </c:pt>
                <c:pt idx="77">
                  <c:v>0.0006234597144672586</c:v>
                </c:pt>
                <c:pt idx="78">
                  <c:v>0.0006807170818089251</c:v>
                </c:pt>
                <c:pt idx="79">
                  <c:v>0.0007121111361558416</c:v>
                </c:pt>
                <c:pt idx="80">
                  <c:v>0.0005352710247013156</c:v>
                </c:pt>
                <c:pt idx="81">
                  <c:v>0.0004920265889959591</c:v>
                </c:pt>
                <c:pt idx="82">
                  <c:v>0.0004414232408580776</c:v>
                </c:pt>
                <c:pt idx="83">
                  <c:v>0.00040128841001327797</c:v>
                </c:pt>
                <c:pt idx="84">
                  <c:v>0.0005028773560989626</c:v>
                </c:pt>
                <c:pt idx="85">
                  <c:v>0.0004983200285895877</c:v>
                </c:pt>
                <c:pt idx="86">
                  <c:v>0.0005383297122993345</c:v>
                </c:pt>
                <c:pt idx="87">
                  <c:v>0.0006979665668283494</c:v>
                </c:pt>
                <c:pt idx="88">
                  <c:v>0.0004885612525969072</c:v>
                </c:pt>
                <c:pt idx="89">
                  <c:v>0.0003496719898813034</c:v>
                </c:pt>
                <c:pt idx="90">
                  <c:v>0.0005058171486337548</c:v>
                </c:pt>
                <c:pt idx="91">
                  <c:v>0.0004849789019785472</c:v>
                </c:pt>
                <c:pt idx="92">
                  <c:v>0.0004923230319867027</c:v>
                </c:pt>
                <c:pt idx="93">
                  <c:v>0.0004663675010926848</c:v>
                </c:pt>
                <c:pt idx="94">
                  <c:v>0.00039544636374619135</c:v>
                </c:pt>
                <c:pt idx="95">
                  <c:v>0.0004936621912752493</c:v>
                </c:pt>
              </c:numCache>
            </c:numRef>
          </c:yVal>
          <c:smooth val="0"/>
        </c:ser>
        <c:axId val="53336740"/>
        <c:axId val="10268613"/>
      </c:scatterChart>
      <c:valAx>
        <c:axId val="533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crossBetween val="midCat"/>
        <c:dispUnits/>
      </c:valAx>
      <c:valAx>
        <c:axId val="102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4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zoomScale="200" zoomScaleNormal="200" workbookViewId="0" topLeftCell="G1">
      <selection activeCell="L12" sqref="L12"/>
    </sheetView>
  </sheetViews>
  <sheetFormatPr defaultColWidth="9.140625" defaultRowHeight="12.75"/>
  <cols>
    <col min="3" max="5" width="9.28125" style="0" bestFit="1" customWidth="1"/>
    <col min="6" max="7" width="13.00390625" style="0" bestFit="1" customWidth="1"/>
    <col min="8" max="9" width="9.28125" style="0" bestFit="1" customWidth="1"/>
    <col min="10" max="10" width="13.00390625" style="0" bestFit="1" customWidth="1"/>
  </cols>
  <sheetData>
    <row r="2" spans="3:4" ht="12.75">
      <c r="C2" t="s">
        <v>2</v>
      </c>
      <c r="D2">
        <v>0.043192413529131446</v>
      </c>
    </row>
    <row r="3" spans="3:4" ht="12.75">
      <c r="C3" t="s">
        <v>3</v>
      </c>
      <c r="D3">
        <v>-0.09478323591193828</v>
      </c>
    </row>
    <row r="4" spans="3:4" ht="12.75">
      <c r="C4" t="s">
        <v>4</v>
      </c>
      <c r="D4">
        <v>5.350287614884975</v>
      </c>
    </row>
    <row r="5" spans="3:4" ht="12.75">
      <c r="C5" t="s">
        <v>5</v>
      </c>
      <c r="D5">
        <v>-1.4354832058596612</v>
      </c>
    </row>
    <row r="6" spans="3:4" ht="12.75">
      <c r="C6" t="s">
        <v>6</v>
      </c>
      <c r="D6">
        <v>0.15752357928510877</v>
      </c>
    </row>
    <row r="7" spans="3:4" ht="12.75">
      <c r="C7" t="s">
        <v>13</v>
      </c>
      <c r="D7">
        <v>3</v>
      </c>
    </row>
    <row r="8" spans="3:4" ht="12.75">
      <c r="C8" t="s">
        <v>15</v>
      </c>
      <c r="D8">
        <v>0.1</v>
      </c>
    </row>
    <row r="11" spans="3:12" ht="12.75">
      <c r="C11" t="s">
        <v>0</v>
      </c>
      <c r="D11" t="s">
        <v>1</v>
      </c>
      <c r="E11" t="s">
        <v>7</v>
      </c>
      <c r="F11" t="s">
        <v>8</v>
      </c>
      <c r="G11" t="s">
        <v>9</v>
      </c>
      <c r="H11" t="s">
        <v>12</v>
      </c>
      <c r="I11" t="s">
        <v>10</v>
      </c>
      <c r="J11" t="s">
        <v>11</v>
      </c>
      <c r="K11" t="s">
        <v>14</v>
      </c>
      <c r="L11" t="s">
        <v>16</v>
      </c>
    </row>
    <row r="12" spans="3:12" ht="12.75">
      <c r="C12">
        <v>0</v>
      </c>
      <c r="D12">
        <v>0.164705882353</v>
      </c>
      <c r="E12">
        <f>$D$2*EXP($D$3*C12)*COS($D$4*C12+$D$5)+$D$6</f>
        <v>0.16335026076439083</v>
      </c>
      <c r="F12">
        <f>(D12-E12)^2</f>
        <v>1.8377098915032299E-06</v>
      </c>
      <c r="G12">
        <f>SUM(F12:F107)</f>
        <v>9.066067445023701E-05</v>
      </c>
      <c r="H12">
        <f>D12-$D$6</f>
        <v>0.007182303067891221</v>
      </c>
      <c r="I12">
        <f>(D13-D12)/0.1</f>
        <v>0.20168067227000014</v>
      </c>
      <c r="J12">
        <f>0.5*$D$7*H12*H12</f>
        <v>7.737821603855948E-05</v>
      </c>
      <c r="K12">
        <f>0.5*$D$8*I12*I12</f>
        <v>0.00203375467836396</v>
      </c>
      <c r="L12">
        <f>J12+K12</f>
        <v>0.0021111328944025194</v>
      </c>
    </row>
    <row r="13" spans="1:12" ht="12.75">
      <c r="A13" s="1"/>
      <c r="B13" s="1"/>
      <c r="C13" s="1">
        <v>0.1</v>
      </c>
      <c r="D13" s="1">
        <v>0.18487394958</v>
      </c>
      <c r="E13" s="1">
        <f aca="true" t="shared" si="0" ref="E13:E76">$D$2*EXP($D$3*C13)*COS($D$4*C13+$D$5)+$D$6</f>
        <v>0.18410390110354263</v>
      </c>
      <c r="F13" s="1">
        <f aca="true" t="shared" si="1" ref="F13:F76">(D13-E13)^2</f>
        <v>5.929746560943152E-07</v>
      </c>
      <c r="G13" s="1"/>
      <c r="H13">
        <f aca="true" t="shared" si="2" ref="H13:H76">D13-$D$6</f>
        <v>0.027350370294891235</v>
      </c>
      <c r="I13" s="1">
        <f>(D14-D12)/0.2</f>
        <v>0.1704681872750001</v>
      </c>
      <c r="J13">
        <f aca="true" t="shared" si="3" ref="J13:J76">0.5*$D$7*H13*H13</f>
        <v>0.0011220641329015033</v>
      </c>
      <c r="K13">
        <f aca="true" t="shared" si="4" ref="K13:K76">0.5*$D$8*I13*I13</f>
        <v>0.0014529701436412253</v>
      </c>
      <c r="L13">
        <f aca="true" t="shared" si="5" ref="L13:L76">J13+K13</f>
        <v>0.0025750342765427283</v>
      </c>
    </row>
    <row r="14" spans="3:12" ht="12.75">
      <c r="C14">
        <v>0.2</v>
      </c>
      <c r="D14">
        <v>0.198799519808</v>
      </c>
      <c r="E14">
        <f t="shared" si="0"/>
        <v>0.1971065546305041</v>
      </c>
      <c r="F14">
        <f t="shared" si="1"/>
        <v>2.866131092213716E-06</v>
      </c>
      <c r="H14">
        <f t="shared" si="2"/>
        <v>0.04127594052289124</v>
      </c>
      <c r="I14" s="1">
        <f aca="true" t="shared" si="6" ref="I14:I77">(D15-D13)/0.2</f>
        <v>0.06722689075499999</v>
      </c>
      <c r="J14">
        <f t="shared" si="3"/>
        <v>0.002555554899073883</v>
      </c>
      <c r="K14">
        <f t="shared" si="4"/>
        <v>0.00022597274202923516</v>
      </c>
      <c r="L14">
        <f t="shared" si="5"/>
        <v>0.002781527641103118</v>
      </c>
    </row>
    <row r="15" spans="3:12" ht="12.75">
      <c r="C15">
        <v>0.3</v>
      </c>
      <c r="D15">
        <v>0.198319327731</v>
      </c>
      <c r="E15">
        <f t="shared" si="0"/>
        <v>0.19890275728727186</v>
      </c>
      <c r="F15">
        <f t="shared" si="1"/>
        <v>3.403900471315775E-07</v>
      </c>
      <c r="H15">
        <f t="shared" si="2"/>
        <v>0.04079574844589123</v>
      </c>
      <c r="I15" s="1">
        <f t="shared" si="6"/>
        <v>-0.05762304922</v>
      </c>
      <c r="J15">
        <f t="shared" si="3"/>
        <v>0.0024964396368906553</v>
      </c>
      <c r="K15">
        <f t="shared" si="4"/>
        <v>0.00016602079007052714</v>
      </c>
      <c r="L15">
        <f t="shared" si="5"/>
        <v>0.0026624604269611823</v>
      </c>
    </row>
    <row r="16" spans="3:12" ht="12.75">
      <c r="C16">
        <v>0.4</v>
      </c>
      <c r="D16">
        <v>0.187274909964</v>
      </c>
      <c r="E16">
        <f t="shared" si="0"/>
        <v>0.18920549655301228</v>
      </c>
      <c r="F16">
        <f t="shared" si="1"/>
        <v>3.727164577674022E-06</v>
      </c>
      <c r="H16">
        <f t="shared" si="2"/>
        <v>0.02975133067889124</v>
      </c>
      <c r="I16" s="1">
        <f t="shared" si="6"/>
        <v>-0.13205282112999997</v>
      </c>
      <c r="J16">
        <f t="shared" si="3"/>
        <v>0.0013277125157471028</v>
      </c>
      <c r="K16">
        <f t="shared" si="4"/>
        <v>0.0008718973784195884</v>
      </c>
      <c r="L16">
        <f t="shared" si="5"/>
        <v>0.002199609894166691</v>
      </c>
    </row>
    <row r="17" spans="3:12" ht="12.75">
      <c r="C17">
        <v>0.5</v>
      </c>
      <c r="D17">
        <v>0.171908763505</v>
      </c>
      <c r="E17">
        <f t="shared" si="0"/>
        <v>0.17091620047209666</v>
      </c>
      <c r="F17">
        <f t="shared" si="1"/>
        <v>9.851813742862938E-07</v>
      </c>
      <c r="H17">
        <f t="shared" si="2"/>
        <v>0.01438518421989124</v>
      </c>
      <c r="I17" s="1">
        <f t="shared" si="6"/>
        <v>-0.18487394958000003</v>
      </c>
      <c r="J17">
        <f t="shared" si="3"/>
        <v>0.0003104002875603119</v>
      </c>
      <c r="K17">
        <f t="shared" si="4"/>
        <v>0.0017089188616654196</v>
      </c>
      <c r="L17">
        <f t="shared" si="5"/>
        <v>0.0020193191492257315</v>
      </c>
    </row>
    <row r="18" spans="3:12" ht="12.75">
      <c r="C18">
        <v>0.6</v>
      </c>
      <c r="D18">
        <v>0.150300120048</v>
      </c>
      <c r="E18">
        <f t="shared" si="0"/>
        <v>0.1492613303747524</v>
      </c>
      <c r="F18">
        <f t="shared" si="1"/>
        <v>1.0790839852458738E-06</v>
      </c>
      <c r="H18">
        <f t="shared" si="2"/>
        <v>-0.007223459237108765</v>
      </c>
      <c r="I18" s="1">
        <f t="shared" si="6"/>
        <v>-0.211284513805</v>
      </c>
      <c r="J18">
        <f t="shared" si="3"/>
        <v>7.82675450252579E-05</v>
      </c>
      <c r="K18">
        <f t="shared" si="4"/>
        <v>0.0022320572886907614</v>
      </c>
      <c r="L18">
        <f t="shared" si="5"/>
        <v>0.0023103248337160193</v>
      </c>
    </row>
    <row r="19" spans="3:12" ht="12.75">
      <c r="C19">
        <v>0.7</v>
      </c>
      <c r="D19">
        <v>0.129651860744</v>
      </c>
      <c r="E19">
        <f t="shared" si="0"/>
        <v>0.13030128165744967</v>
      </c>
      <c r="F19">
        <f t="shared" si="1"/>
        <v>4.2174752282579194E-07</v>
      </c>
      <c r="H19">
        <f t="shared" si="2"/>
        <v>-0.02787171854110876</v>
      </c>
      <c r="I19" s="1">
        <f t="shared" si="6"/>
        <v>-0.16566626650500002</v>
      </c>
      <c r="J19">
        <f t="shared" si="3"/>
        <v>0.0011652490416521786</v>
      </c>
      <c r="K19">
        <f t="shared" si="4"/>
        <v>0.0013722655928852846</v>
      </c>
      <c r="L19">
        <f t="shared" si="5"/>
        <v>0.002537514634537463</v>
      </c>
    </row>
    <row r="20" spans="3:12" ht="12.75">
      <c r="C20">
        <v>0.8</v>
      </c>
      <c r="D20">
        <v>0.117166866747</v>
      </c>
      <c r="E20">
        <f t="shared" si="0"/>
        <v>0.1192363311535904</v>
      </c>
      <c r="F20">
        <f t="shared" si="1"/>
        <v>4.282682930144586E-06</v>
      </c>
      <c r="H20">
        <f t="shared" si="2"/>
        <v>-0.04035671253810877</v>
      </c>
      <c r="I20" s="1">
        <f t="shared" si="6"/>
        <v>-0.05762304922000007</v>
      </c>
      <c r="J20">
        <f t="shared" si="3"/>
        <v>0.0024429963703253184</v>
      </c>
      <c r="K20">
        <f t="shared" si="4"/>
        <v>0.00016602079007052754</v>
      </c>
      <c r="L20">
        <f t="shared" si="5"/>
        <v>0.002609017160395846</v>
      </c>
    </row>
    <row r="21" spans="3:12" ht="12.75">
      <c r="C21">
        <v>0.9</v>
      </c>
      <c r="D21">
        <v>0.1181272509</v>
      </c>
      <c r="E21">
        <f t="shared" si="0"/>
        <v>0.11898260066499516</v>
      </c>
      <c r="F21">
        <f t="shared" si="1"/>
        <v>7.31623220477292E-07</v>
      </c>
      <c r="H21">
        <f t="shared" si="2"/>
        <v>-0.03939632838510877</v>
      </c>
      <c r="I21" s="1">
        <f t="shared" si="6"/>
        <v>0.06482593036999995</v>
      </c>
      <c r="J21">
        <f t="shared" si="3"/>
        <v>0.002328106035340991</v>
      </c>
      <c r="K21">
        <f t="shared" si="4"/>
        <v>0.0002101200624168041</v>
      </c>
      <c r="L21">
        <f t="shared" si="5"/>
        <v>0.002538226097757795</v>
      </c>
    </row>
    <row r="22" spans="3:12" ht="12.75">
      <c r="C22">
        <v>1</v>
      </c>
      <c r="D22">
        <v>0.130132052821</v>
      </c>
      <c r="E22">
        <f t="shared" si="0"/>
        <v>0.12940734527490458</v>
      </c>
      <c r="F22">
        <f t="shared" si="1"/>
        <v>5.252010273676308E-07</v>
      </c>
      <c r="H22">
        <f t="shared" si="2"/>
        <v>-0.02739152646410878</v>
      </c>
      <c r="I22" s="1">
        <f t="shared" si="6"/>
        <v>0.15366146459000007</v>
      </c>
      <c r="J22">
        <f t="shared" si="3"/>
        <v>0.0011254435830509574</v>
      </c>
      <c r="K22">
        <f t="shared" si="4"/>
        <v>0.0011805922849971924</v>
      </c>
      <c r="L22">
        <f t="shared" si="5"/>
        <v>0.0023060358680481495</v>
      </c>
    </row>
    <row r="23" spans="3:12" ht="12.75">
      <c r="C23">
        <v>1.1</v>
      </c>
      <c r="D23">
        <v>0.148859543818</v>
      </c>
      <c r="E23">
        <f t="shared" si="0"/>
        <v>0.14742296824126522</v>
      </c>
      <c r="F23">
        <f t="shared" si="1"/>
        <v>2.0637493876709068E-06</v>
      </c>
      <c r="H23">
        <f t="shared" si="2"/>
        <v>-0.008664035467108755</v>
      </c>
      <c r="I23" s="1">
        <f t="shared" si="6"/>
        <v>0.19447779111500002</v>
      </c>
      <c r="J23">
        <f t="shared" si="3"/>
        <v>0.00011259826586297764</v>
      </c>
      <c r="K23">
        <f t="shared" si="4"/>
        <v>0.001891080561848479</v>
      </c>
      <c r="L23">
        <f t="shared" si="5"/>
        <v>0.0020036788277114567</v>
      </c>
    </row>
    <row r="24" spans="3:12" ht="12.75">
      <c r="C24">
        <v>1.2</v>
      </c>
      <c r="D24">
        <v>0.169027611044</v>
      </c>
      <c r="E24">
        <f t="shared" si="0"/>
        <v>0.16789760031287207</v>
      </c>
      <c r="F24">
        <f t="shared" si="1"/>
        <v>1.2769242524642627E-06</v>
      </c>
      <c r="H24">
        <f t="shared" si="2"/>
        <v>0.011504031758891226</v>
      </c>
      <c r="I24" s="1">
        <f t="shared" si="6"/>
        <v>0.18007202880999995</v>
      </c>
      <c r="J24">
        <f t="shared" si="3"/>
        <v>0.00019851412006436693</v>
      </c>
      <c r="K24">
        <f t="shared" si="4"/>
        <v>0.0016212967779874726</v>
      </c>
      <c r="L24">
        <f t="shared" si="5"/>
        <v>0.0018198108980518395</v>
      </c>
    </row>
    <row r="25" spans="3:12" ht="12.75">
      <c r="C25">
        <v>1.3</v>
      </c>
      <c r="D25">
        <v>0.18487394958</v>
      </c>
      <c r="E25">
        <f t="shared" si="0"/>
        <v>0.18511473004278595</v>
      </c>
      <c r="F25">
        <f t="shared" si="1"/>
        <v>5.797523125941358E-08</v>
      </c>
      <c r="H25">
        <f t="shared" si="2"/>
        <v>0.027350370294891235</v>
      </c>
      <c r="I25" s="1">
        <f t="shared" si="6"/>
        <v>0.12244897959499998</v>
      </c>
      <c r="J25">
        <f t="shared" si="3"/>
        <v>0.0011220641329015033</v>
      </c>
      <c r="K25">
        <f t="shared" si="4"/>
        <v>0.000749687630192836</v>
      </c>
      <c r="L25">
        <f t="shared" si="5"/>
        <v>0.0018717517630943393</v>
      </c>
    </row>
    <row r="26" spans="3:12" ht="12.75">
      <c r="C26">
        <v>1.4</v>
      </c>
      <c r="D26">
        <v>0.193517406963</v>
      </c>
      <c r="E26">
        <f t="shared" si="0"/>
        <v>0.19436733843518803</v>
      </c>
      <c r="F26">
        <f t="shared" si="1"/>
        <v>7.223835074157237E-07</v>
      </c>
      <c r="H26">
        <f t="shared" si="2"/>
        <v>0.03599382767789122</v>
      </c>
      <c r="I26" s="1">
        <f t="shared" si="6"/>
        <v>0.03361344537500005</v>
      </c>
      <c r="J26">
        <f t="shared" si="3"/>
        <v>0.0019433334463585922</v>
      </c>
      <c r="K26">
        <f t="shared" si="4"/>
        <v>5.649318549890561E-05</v>
      </c>
      <c r="L26">
        <f t="shared" si="5"/>
        <v>0.001999826631857498</v>
      </c>
    </row>
    <row r="27" spans="3:12" ht="12.75">
      <c r="C27">
        <v>1.5</v>
      </c>
      <c r="D27">
        <v>0.191596638655</v>
      </c>
      <c r="E27">
        <f t="shared" si="0"/>
        <v>0.193242525430493</v>
      </c>
      <c r="F27">
        <f t="shared" si="1"/>
        <v>2.708943277742707E-06</v>
      </c>
      <c r="H27">
        <f t="shared" si="2"/>
        <v>0.034073059369891245</v>
      </c>
      <c r="I27" s="1">
        <f t="shared" si="6"/>
        <v>-0.04801920768500001</v>
      </c>
      <c r="J27">
        <f t="shared" si="3"/>
        <v>0.0017414600622362004</v>
      </c>
      <c r="K27">
        <f t="shared" si="4"/>
        <v>0.0001152922153347582</v>
      </c>
      <c r="L27">
        <f t="shared" si="5"/>
        <v>0.0018567522775709585</v>
      </c>
    </row>
    <row r="28" spans="3:12" ht="12.75">
      <c r="C28">
        <v>1.6</v>
      </c>
      <c r="D28">
        <v>0.183913565426</v>
      </c>
      <c r="E28">
        <f t="shared" si="0"/>
        <v>0.1822466700153532</v>
      </c>
      <c r="F28">
        <f t="shared" si="1"/>
        <v>2.7785403100353506E-06</v>
      </c>
      <c r="H28">
        <f t="shared" si="2"/>
        <v>0.02638998614089122</v>
      </c>
      <c r="I28" s="1">
        <f t="shared" si="6"/>
        <v>-0.13205282112500008</v>
      </c>
      <c r="J28">
        <f t="shared" si="3"/>
        <v>0.0010446470527746459</v>
      </c>
      <c r="K28">
        <f t="shared" si="4"/>
        <v>0.0008718973783535634</v>
      </c>
      <c r="L28">
        <f t="shared" si="5"/>
        <v>0.0019165444311282091</v>
      </c>
    </row>
    <row r="29" spans="3:12" ht="12.75">
      <c r="C29">
        <v>1.7</v>
      </c>
      <c r="D29">
        <v>0.16518607443</v>
      </c>
      <c r="E29">
        <f t="shared" si="0"/>
        <v>0.16461037285381275</v>
      </c>
      <c r="F29">
        <f t="shared" si="1"/>
        <v>3.314323048244824E-07</v>
      </c>
      <c r="H29">
        <f t="shared" si="2"/>
        <v>0.007662495144891229</v>
      </c>
      <c r="I29" s="1">
        <f t="shared" si="6"/>
        <v>-0.1848739495799999</v>
      </c>
      <c r="J29">
        <f t="shared" si="3"/>
        <v>8.80707477682225E-05</v>
      </c>
      <c r="K29">
        <f t="shared" si="4"/>
        <v>0.001708918861665417</v>
      </c>
      <c r="L29">
        <f t="shared" si="5"/>
        <v>0.0017969896094336395</v>
      </c>
    </row>
    <row r="30" spans="3:12" ht="12.75">
      <c r="C30">
        <v>1.8</v>
      </c>
      <c r="D30">
        <v>0.14693877551</v>
      </c>
      <c r="E30">
        <f t="shared" si="0"/>
        <v>0.14534260362314097</v>
      </c>
      <c r="F30">
        <f t="shared" si="1"/>
        <v>2.5477646923991416E-06</v>
      </c>
      <c r="H30">
        <f t="shared" si="2"/>
        <v>-0.010584803775108759</v>
      </c>
      <c r="I30" s="1">
        <f t="shared" si="6"/>
        <v>-0.17527010804500004</v>
      </c>
      <c r="J30">
        <f t="shared" si="3"/>
        <v>0.00016805710643633495</v>
      </c>
      <c r="K30">
        <f t="shared" si="4"/>
        <v>0.0015359805387052993</v>
      </c>
      <c r="L30">
        <f t="shared" si="5"/>
        <v>0.0017040376451416342</v>
      </c>
    </row>
    <row r="31" spans="3:12" ht="12.75">
      <c r="C31">
        <v>1.9</v>
      </c>
      <c r="D31">
        <v>0.130132052821</v>
      </c>
      <c r="E31">
        <f t="shared" si="0"/>
        <v>0.12981010021900802</v>
      </c>
      <c r="F31">
        <f t="shared" si="1"/>
        <v>1.0365347792940017E-07</v>
      </c>
      <c r="H31">
        <f t="shared" si="2"/>
        <v>-0.02739152646410878</v>
      </c>
      <c r="I31" s="1">
        <f t="shared" si="6"/>
        <v>-0.12484993997500006</v>
      </c>
      <c r="J31">
        <f t="shared" si="3"/>
        <v>0.0011254435830509574</v>
      </c>
      <c r="K31">
        <f t="shared" si="4"/>
        <v>0.0007793753755880559</v>
      </c>
      <c r="L31">
        <f t="shared" si="5"/>
        <v>0.0019048189586390132</v>
      </c>
    </row>
    <row r="32" spans="3:12" ht="12.75">
      <c r="C32">
        <v>2</v>
      </c>
      <c r="D32">
        <v>0.121968787515</v>
      </c>
      <c r="E32">
        <f t="shared" si="0"/>
        <v>0.12224436221822249</v>
      </c>
      <c r="F32">
        <f t="shared" si="1"/>
        <v>7.594141705616608E-08</v>
      </c>
      <c r="H32">
        <f t="shared" si="2"/>
        <v>-0.03555479177010877</v>
      </c>
      <c r="I32" s="1">
        <f t="shared" si="6"/>
        <v>-0.02400960383999992</v>
      </c>
      <c r="J32">
        <f t="shared" si="3"/>
        <v>0.0018962148267236915</v>
      </c>
      <c r="K32">
        <f t="shared" si="4"/>
        <v>2.882305382768695E-05</v>
      </c>
      <c r="L32">
        <f t="shared" si="5"/>
        <v>0.0019250378805513784</v>
      </c>
    </row>
    <row r="33" spans="3:12" ht="12.75">
      <c r="C33">
        <v>2.1</v>
      </c>
      <c r="D33">
        <v>0.125330132053</v>
      </c>
      <c r="E33">
        <f t="shared" si="0"/>
        <v>0.12459107813093404</v>
      </c>
      <c r="F33">
        <f t="shared" si="1"/>
        <v>5.462006997210908E-07</v>
      </c>
      <c r="H33">
        <f t="shared" si="2"/>
        <v>-0.03219344723210876</v>
      </c>
      <c r="I33" s="1">
        <f t="shared" si="6"/>
        <v>0.06962785113999996</v>
      </c>
      <c r="J33">
        <f t="shared" si="3"/>
        <v>0.001554627067029857</v>
      </c>
      <c r="K33">
        <f t="shared" si="4"/>
        <v>0.0002424018827186997</v>
      </c>
      <c r="L33">
        <f t="shared" si="5"/>
        <v>0.0017970289497485567</v>
      </c>
    </row>
    <row r="34" spans="3:12" ht="12.75">
      <c r="C34">
        <v>2.2</v>
      </c>
      <c r="D34">
        <v>0.135894357743</v>
      </c>
      <c r="E34">
        <f t="shared" si="0"/>
        <v>0.13601420093501174</v>
      </c>
      <c r="F34">
        <f t="shared" si="1"/>
        <v>1.4362390671564749E-08</v>
      </c>
      <c r="H34">
        <f t="shared" si="2"/>
        <v>-0.02162922154210878</v>
      </c>
      <c r="I34" s="1">
        <f t="shared" si="6"/>
        <v>0.13445378150999998</v>
      </c>
      <c r="J34">
        <f t="shared" si="3"/>
        <v>0.0007017348367764337</v>
      </c>
      <c r="K34">
        <f t="shared" si="4"/>
        <v>0.0009038909681169406</v>
      </c>
      <c r="L34">
        <f t="shared" si="5"/>
        <v>0.0016056258048933745</v>
      </c>
    </row>
    <row r="35" spans="3:12" ht="12.75">
      <c r="C35">
        <v>2.3</v>
      </c>
      <c r="D35">
        <v>0.152220888355</v>
      </c>
      <c r="E35">
        <f t="shared" si="0"/>
        <v>0.1531797223751906</v>
      </c>
      <c r="F35">
        <f t="shared" si="1"/>
        <v>9.193626782748505E-07</v>
      </c>
      <c r="H35">
        <f t="shared" si="2"/>
        <v>-0.005302690930108767</v>
      </c>
      <c r="I35" s="1">
        <f t="shared" si="6"/>
        <v>0.17286914766</v>
      </c>
      <c r="J35">
        <f t="shared" si="3"/>
        <v>4.217779665038666E-05</v>
      </c>
      <c r="K35">
        <f t="shared" si="4"/>
        <v>0.001494187110634744</v>
      </c>
      <c r="L35">
        <f t="shared" si="5"/>
        <v>0.0015363649072851308</v>
      </c>
    </row>
    <row r="36" spans="3:12" ht="12.75">
      <c r="C36">
        <v>2.4</v>
      </c>
      <c r="D36">
        <v>0.170468187275</v>
      </c>
      <c r="E36">
        <f t="shared" si="0"/>
        <v>0.17122591504553986</v>
      </c>
      <c r="F36">
        <f t="shared" si="1"/>
        <v>5.741513742473184E-07</v>
      </c>
      <c r="H36">
        <f t="shared" si="2"/>
        <v>0.012944607989891221</v>
      </c>
      <c r="I36" s="1">
        <f t="shared" si="6"/>
        <v>0.15846338535499993</v>
      </c>
      <c r="J36">
        <f t="shared" si="3"/>
        <v>0.0002513443140179335</v>
      </c>
      <c r="K36">
        <f t="shared" si="4"/>
        <v>0.0012555322249083603</v>
      </c>
      <c r="L36">
        <f t="shared" si="5"/>
        <v>0.0015068765389262939</v>
      </c>
    </row>
    <row r="37" spans="3:12" ht="12.75">
      <c r="C37">
        <v>2.5</v>
      </c>
      <c r="D37">
        <v>0.183913565426</v>
      </c>
      <c r="E37">
        <f t="shared" si="0"/>
        <v>0.18513844852475322</v>
      </c>
      <c r="F37">
        <f t="shared" si="1"/>
        <v>1.500338605611334E-06</v>
      </c>
      <c r="H37">
        <f t="shared" si="2"/>
        <v>0.02638998614089122</v>
      </c>
      <c r="I37" s="1">
        <f t="shared" si="6"/>
        <v>0.10084033613500007</v>
      </c>
      <c r="J37">
        <f t="shared" si="3"/>
        <v>0.0010446470527746459</v>
      </c>
      <c r="K37">
        <f t="shared" si="4"/>
        <v>0.00050843866959099</v>
      </c>
      <c r="L37">
        <f t="shared" si="5"/>
        <v>0.001553085722365636</v>
      </c>
    </row>
    <row r="38" spans="3:12" ht="12.75">
      <c r="C38">
        <v>2.6</v>
      </c>
      <c r="D38">
        <v>0.190636254502</v>
      </c>
      <c r="E38">
        <f t="shared" si="0"/>
        <v>0.19114194600294224</v>
      </c>
      <c r="F38">
        <f t="shared" si="1"/>
        <v>2.5572389412521016E-07</v>
      </c>
      <c r="H38">
        <f t="shared" si="2"/>
        <v>0.033112675216891235</v>
      </c>
      <c r="I38" s="1">
        <f t="shared" si="6"/>
        <v>0.01200480192000003</v>
      </c>
      <c r="J38">
        <f t="shared" si="3"/>
        <v>0.0016446738900289845</v>
      </c>
      <c r="K38">
        <f t="shared" si="4"/>
        <v>7.20576345692182E-06</v>
      </c>
      <c r="L38">
        <f t="shared" si="5"/>
        <v>0.0016518796534859062</v>
      </c>
    </row>
    <row r="39" spans="3:12" ht="12.75">
      <c r="C39">
        <v>2.7</v>
      </c>
      <c r="D39">
        <v>0.18631452581</v>
      </c>
      <c r="E39">
        <f t="shared" si="0"/>
        <v>0.1877222887798052</v>
      </c>
      <c r="F39">
        <f t="shared" si="1"/>
        <v>1.9817965791547993E-06</v>
      </c>
      <c r="H39">
        <f t="shared" si="2"/>
        <v>0.028790946524891226</v>
      </c>
      <c r="I39" s="1">
        <f t="shared" si="6"/>
        <v>-0.07202881152500007</v>
      </c>
      <c r="J39">
        <f t="shared" si="3"/>
        <v>0.001243377902698719</v>
      </c>
      <c r="K39">
        <f t="shared" si="4"/>
        <v>0.00025940748448519916</v>
      </c>
      <c r="L39">
        <f t="shared" si="5"/>
        <v>0.0015027853871839181</v>
      </c>
    </row>
    <row r="40" spans="3:12" ht="12.75">
      <c r="C40">
        <v>2.8</v>
      </c>
      <c r="D40">
        <v>0.176230492197</v>
      </c>
      <c r="E40">
        <f t="shared" si="0"/>
        <v>0.17600348092007564</v>
      </c>
      <c r="F40">
        <f t="shared" si="1"/>
        <v>5.153411985082109E-08</v>
      </c>
      <c r="H40">
        <f t="shared" si="2"/>
        <v>0.01870691291189122</v>
      </c>
      <c r="I40" s="1">
        <f t="shared" si="6"/>
        <v>-0.12725090036000003</v>
      </c>
      <c r="J40">
        <f t="shared" si="3"/>
        <v>0.0005249228860396238</v>
      </c>
      <c r="K40">
        <f t="shared" si="4"/>
        <v>0.0008096395821215327</v>
      </c>
      <c r="L40">
        <f t="shared" si="5"/>
        <v>0.0013345624681611566</v>
      </c>
    </row>
    <row r="41" spans="3:12" ht="12.75">
      <c r="C41">
        <v>2.9</v>
      </c>
      <c r="D41">
        <v>0.160864345738</v>
      </c>
      <c r="E41">
        <f t="shared" si="0"/>
        <v>0.15938682362152917</v>
      </c>
      <c r="F41">
        <f t="shared" si="1"/>
        <v>2.183071604660394E-06</v>
      </c>
      <c r="H41">
        <f t="shared" si="2"/>
        <v>0.0033407664528912195</v>
      </c>
      <c r="I41" s="1">
        <f t="shared" si="6"/>
        <v>-0.16806722688999992</v>
      </c>
      <c r="J41">
        <f t="shared" si="3"/>
        <v>1.674108073914507E-05</v>
      </c>
      <c r="K41">
        <f t="shared" si="4"/>
        <v>0.0014123296377247356</v>
      </c>
      <c r="L41">
        <f t="shared" si="5"/>
        <v>0.0014290707184638806</v>
      </c>
    </row>
    <row r="42" spans="3:12" ht="12.75">
      <c r="C42">
        <v>3</v>
      </c>
      <c r="D42">
        <v>0.142617046819</v>
      </c>
      <c r="E42">
        <f t="shared" si="0"/>
        <v>0.14256618037739827</v>
      </c>
      <c r="F42">
        <f t="shared" si="1"/>
        <v>2.587394881223014E-09</v>
      </c>
      <c r="H42">
        <f t="shared" si="2"/>
        <v>-0.014906532466108763</v>
      </c>
      <c r="I42" s="1">
        <f t="shared" si="6"/>
        <v>-0.1488595438149999</v>
      </c>
      <c r="J42">
        <f t="shared" si="3"/>
        <v>0.0003333070652447319</v>
      </c>
      <c r="K42">
        <f t="shared" si="4"/>
        <v>0.001107958189240494</v>
      </c>
      <c r="L42">
        <f t="shared" si="5"/>
        <v>0.0014412652544852258</v>
      </c>
    </row>
    <row r="43" spans="3:12" ht="12.75">
      <c r="C43">
        <v>3.1</v>
      </c>
      <c r="D43">
        <v>0.131092436975</v>
      </c>
      <c r="E43">
        <f t="shared" si="0"/>
        <v>0.13020376562071162</v>
      </c>
      <c r="F43">
        <f t="shared" si="1"/>
        <v>7.897367759327504E-07</v>
      </c>
      <c r="H43">
        <f t="shared" si="2"/>
        <v>-0.026431142310108763</v>
      </c>
      <c r="I43" s="1">
        <f t="shared" si="6"/>
        <v>-0.08643457383</v>
      </c>
      <c r="J43">
        <f t="shared" si="3"/>
        <v>0.0010479079257258324</v>
      </c>
      <c r="K43">
        <f t="shared" si="4"/>
        <v>0.000373546777658686</v>
      </c>
      <c r="L43">
        <f t="shared" si="5"/>
        <v>0.0014214547033845185</v>
      </c>
    </row>
    <row r="44" spans="3:12" ht="12.75">
      <c r="C44">
        <v>3.2</v>
      </c>
      <c r="D44">
        <v>0.125330132053</v>
      </c>
      <c r="E44">
        <f t="shared" si="0"/>
        <v>0.12563956457371583</v>
      </c>
      <c r="F44">
        <f t="shared" si="1"/>
        <v>9.574848487655252E-08</v>
      </c>
      <c r="H44">
        <f t="shared" si="2"/>
        <v>-0.03219344723210876</v>
      </c>
      <c r="I44" s="1">
        <f t="shared" si="6"/>
        <v>-0.004801920770000079</v>
      </c>
      <c r="J44">
        <f t="shared" si="3"/>
        <v>0.001554627067029857</v>
      </c>
      <c r="K44">
        <f t="shared" si="4"/>
        <v>1.1529221540679074E-06</v>
      </c>
      <c r="L44">
        <f t="shared" si="5"/>
        <v>0.0015557799891839248</v>
      </c>
    </row>
    <row r="45" spans="3:12" ht="12.75">
      <c r="C45">
        <v>3.3</v>
      </c>
      <c r="D45">
        <v>0.130132052821</v>
      </c>
      <c r="E45">
        <f t="shared" si="0"/>
        <v>0.12999117179547715</v>
      </c>
      <c r="F45">
        <f t="shared" si="1"/>
        <v>1.9847463352368E-08</v>
      </c>
      <c r="H45">
        <f t="shared" si="2"/>
        <v>-0.02739152646410878</v>
      </c>
      <c r="I45" s="1">
        <f t="shared" si="6"/>
        <v>0.08163265305999992</v>
      </c>
      <c r="J45">
        <f t="shared" si="3"/>
        <v>0.0011254435830509574</v>
      </c>
      <c r="K45">
        <f t="shared" si="4"/>
        <v>0.0003331945022807157</v>
      </c>
      <c r="L45">
        <f t="shared" si="5"/>
        <v>0.001458638085331673</v>
      </c>
    </row>
    <row r="46" spans="3:12" ht="12.75">
      <c r="C46">
        <v>3.4</v>
      </c>
      <c r="D46">
        <v>0.141656662665</v>
      </c>
      <c r="E46">
        <f t="shared" si="0"/>
        <v>0.14188601183391694</v>
      </c>
      <c r="F46">
        <f t="shared" si="1"/>
        <v>5.26010412828973E-08</v>
      </c>
      <c r="H46">
        <f t="shared" si="2"/>
        <v>-0.01586691662010878</v>
      </c>
      <c r="I46" s="1">
        <f t="shared" si="6"/>
        <v>0.13925570228000006</v>
      </c>
      <c r="J46">
        <f t="shared" si="3"/>
        <v>0.0003776385645442263</v>
      </c>
      <c r="K46">
        <f t="shared" si="4"/>
        <v>0.0009696075308748007</v>
      </c>
      <c r="L46">
        <f t="shared" si="5"/>
        <v>0.001347246095419027</v>
      </c>
    </row>
    <row r="47" spans="3:12" ht="12.75">
      <c r="C47">
        <v>3.5</v>
      </c>
      <c r="D47">
        <v>0.157983193277</v>
      </c>
      <c r="E47">
        <f t="shared" si="0"/>
        <v>0.15788822705490999</v>
      </c>
      <c r="F47">
        <f t="shared" si="1"/>
        <v>9.01858333805004E-09</v>
      </c>
      <c r="H47">
        <f t="shared" si="2"/>
        <v>0.0004596139918912334</v>
      </c>
      <c r="I47" s="1">
        <f t="shared" si="6"/>
        <v>0.15846338535500007</v>
      </c>
      <c r="J47">
        <f t="shared" si="3"/>
        <v>3.168675323132922E-07</v>
      </c>
      <c r="K47">
        <f t="shared" si="4"/>
        <v>0.0012555322249083625</v>
      </c>
      <c r="L47">
        <f t="shared" si="5"/>
        <v>0.0012558490924406758</v>
      </c>
    </row>
    <row r="48" spans="3:12" ht="12.75">
      <c r="C48">
        <v>3.6</v>
      </c>
      <c r="D48">
        <v>0.173349339736</v>
      </c>
      <c r="E48">
        <f t="shared" si="0"/>
        <v>0.17348896389934423</v>
      </c>
      <c r="F48">
        <f t="shared" si="1"/>
        <v>1.9494906989576747E-08</v>
      </c>
      <c r="H48">
        <f t="shared" si="2"/>
        <v>0.015825760450891235</v>
      </c>
      <c r="I48" s="1">
        <f t="shared" si="6"/>
        <v>0.12965186074499993</v>
      </c>
      <c r="J48">
        <f t="shared" si="3"/>
        <v>0.00037568204077348974</v>
      </c>
      <c r="K48">
        <f t="shared" si="4"/>
        <v>0.0008404802497320427</v>
      </c>
      <c r="L48">
        <f t="shared" si="5"/>
        <v>0.0012161622905055324</v>
      </c>
    </row>
    <row r="49" spans="3:12" ht="12.75">
      <c r="C49">
        <v>3.7</v>
      </c>
      <c r="D49">
        <v>0.183913565426</v>
      </c>
      <c r="E49">
        <f t="shared" si="0"/>
        <v>0.18437522372318307</v>
      </c>
      <c r="F49">
        <f t="shared" si="1"/>
        <v>2.1312838335798782E-07</v>
      </c>
      <c r="H49">
        <f t="shared" si="2"/>
        <v>0.02638998614089122</v>
      </c>
      <c r="I49" s="1">
        <f t="shared" si="6"/>
        <v>0.06962785114000003</v>
      </c>
      <c r="J49">
        <f t="shared" si="3"/>
        <v>0.0010446470527746459</v>
      </c>
      <c r="K49">
        <f t="shared" si="4"/>
        <v>0.00024240188271870016</v>
      </c>
      <c r="L49">
        <f t="shared" si="5"/>
        <v>0.001287048935493346</v>
      </c>
    </row>
    <row r="50" spans="3:12" ht="12.75">
      <c r="C50">
        <v>3.8</v>
      </c>
      <c r="D50">
        <v>0.187274909964</v>
      </c>
      <c r="E50">
        <f t="shared" si="0"/>
        <v>0.18762064609589138</v>
      </c>
      <c r="F50">
        <f t="shared" si="1"/>
        <v>1.1953347289520824E-07</v>
      </c>
      <c r="H50">
        <f t="shared" si="2"/>
        <v>0.02975133067889124</v>
      </c>
      <c r="I50" s="1">
        <f t="shared" si="6"/>
        <v>-0.007202881149999951</v>
      </c>
      <c r="J50">
        <f t="shared" si="3"/>
        <v>0.0013277125157471028</v>
      </c>
      <c r="K50">
        <f t="shared" si="4"/>
        <v>2.594074843051231E-06</v>
      </c>
      <c r="L50">
        <f t="shared" si="5"/>
        <v>0.001330306590590154</v>
      </c>
    </row>
    <row r="51" spans="3:12" ht="12.75">
      <c r="C51">
        <v>3.9</v>
      </c>
      <c r="D51">
        <v>0.182472989196</v>
      </c>
      <c r="E51">
        <f t="shared" si="0"/>
        <v>0.18246990967945004</v>
      </c>
      <c r="F51">
        <f t="shared" si="1"/>
        <v>9.483422181469156E-12</v>
      </c>
      <c r="H51">
        <f t="shared" si="2"/>
        <v>0.02494940991089123</v>
      </c>
      <c r="I51" s="1">
        <f t="shared" si="6"/>
        <v>-0.07923169267500002</v>
      </c>
      <c r="J51">
        <f t="shared" si="3"/>
        <v>0.0009337095823525163</v>
      </c>
      <c r="K51">
        <f t="shared" si="4"/>
        <v>0.0003138830562072826</v>
      </c>
      <c r="L51">
        <f t="shared" si="5"/>
        <v>0.0012475926385597988</v>
      </c>
    </row>
    <row r="52" spans="3:12" ht="12.75">
      <c r="C52">
        <v>4</v>
      </c>
      <c r="D52">
        <v>0.171428571429</v>
      </c>
      <c r="E52">
        <f t="shared" si="0"/>
        <v>0.17050714629957578</v>
      </c>
      <c r="F52">
        <f t="shared" si="1"/>
        <v>8.490242691344495E-07</v>
      </c>
      <c r="H52">
        <f t="shared" si="2"/>
        <v>0.013904992143891237</v>
      </c>
      <c r="I52" s="1">
        <f t="shared" si="6"/>
        <v>-0.134453781515</v>
      </c>
      <c r="J52">
        <f t="shared" si="3"/>
        <v>0.00029002320978251556</v>
      </c>
      <c r="K52">
        <f t="shared" si="4"/>
        <v>0.0009038909681841679</v>
      </c>
      <c r="L52">
        <f t="shared" si="5"/>
        <v>0.0011939141779666834</v>
      </c>
    </row>
    <row r="53" spans="3:12" ht="12.75">
      <c r="C53">
        <v>4.1</v>
      </c>
      <c r="D53">
        <v>0.155582232893</v>
      </c>
      <c r="E53">
        <f t="shared" si="0"/>
        <v>0.15517329392693419</v>
      </c>
      <c r="F53">
        <f t="shared" si="1"/>
        <v>1.672310779669723E-07</v>
      </c>
      <c r="H53">
        <f t="shared" si="2"/>
        <v>-0.0019413463921087726</v>
      </c>
      <c r="I53" s="1">
        <f t="shared" si="6"/>
        <v>-0.14885954382000008</v>
      </c>
      <c r="J53">
        <f t="shared" si="3"/>
        <v>5.653238721230622E-06</v>
      </c>
      <c r="K53">
        <f t="shared" si="4"/>
        <v>0.0011079581893149262</v>
      </c>
      <c r="L53">
        <f t="shared" si="5"/>
        <v>0.001113611428036157</v>
      </c>
    </row>
    <row r="54" spans="3:12" ht="12.75">
      <c r="C54">
        <v>4.2</v>
      </c>
      <c r="D54">
        <v>0.141656662665</v>
      </c>
      <c r="E54">
        <f t="shared" si="0"/>
        <v>0.14077828067667908</v>
      </c>
      <c r="F54">
        <f t="shared" si="1"/>
        <v>7.715549174065931E-07</v>
      </c>
      <c r="H54">
        <f t="shared" si="2"/>
        <v>-0.01586691662010878</v>
      </c>
      <c r="I54" s="1">
        <f t="shared" si="6"/>
        <v>-0.11764705882500004</v>
      </c>
      <c r="J54">
        <f t="shared" si="3"/>
        <v>0.0003776385645442263</v>
      </c>
      <c r="K54">
        <f t="shared" si="4"/>
        <v>0.0006920415225086509</v>
      </c>
      <c r="L54">
        <f t="shared" si="5"/>
        <v>0.0010696800870528772</v>
      </c>
    </row>
    <row r="55" spans="3:12" ht="12.75">
      <c r="C55">
        <v>4.3</v>
      </c>
      <c r="D55">
        <v>0.132052821128</v>
      </c>
      <c r="E55">
        <f t="shared" si="0"/>
        <v>0.13129109610903691</v>
      </c>
      <c r="F55">
        <f t="shared" si="1"/>
        <v>5.802250045142924E-07</v>
      </c>
      <c r="H55">
        <f t="shared" si="2"/>
        <v>-0.02547075815710878</v>
      </c>
      <c r="I55" s="1">
        <f t="shared" si="6"/>
        <v>-0.06722689075499999</v>
      </c>
      <c r="J55">
        <f t="shared" si="3"/>
        <v>0.0009731392816468852</v>
      </c>
      <c r="K55">
        <f t="shared" si="4"/>
        <v>0.00022597274202923516</v>
      </c>
      <c r="L55">
        <f t="shared" si="5"/>
        <v>0.0011991120236761203</v>
      </c>
    </row>
    <row r="56" spans="3:12" ht="12.75">
      <c r="C56">
        <v>4.4</v>
      </c>
      <c r="D56">
        <v>0.128211284514</v>
      </c>
      <c r="E56">
        <f t="shared" si="0"/>
        <v>0.1292470037360113</v>
      </c>
      <c r="F56">
        <f t="shared" si="1"/>
        <v>1.0727143068437267E-06</v>
      </c>
      <c r="H56">
        <f t="shared" si="2"/>
        <v>-0.029312294771108777</v>
      </c>
      <c r="I56" s="1">
        <f t="shared" si="6"/>
        <v>0.01920768307500001</v>
      </c>
      <c r="J56">
        <f t="shared" si="3"/>
        <v>0.0012888159371225564</v>
      </c>
      <c r="K56">
        <f t="shared" si="4"/>
        <v>1.844675445548209E-05</v>
      </c>
      <c r="L56">
        <f t="shared" si="5"/>
        <v>0.0013072626915780386</v>
      </c>
    </row>
    <row r="57" spans="3:12" ht="12.75">
      <c r="C57">
        <v>4.5</v>
      </c>
      <c r="D57">
        <v>0.135894357743</v>
      </c>
      <c r="E57">
        <f t="shared" si="0"/>
        <v>0.1350723364874497</v>
      </c>
      <c r="F57">
        <f t="shared" si="1"/>
        <v>6.757189445764612E-07</v>
      </c>
      <c r="H57">
        <f t="shared" si="2"/>
        <v>-0.02162922154210878</v>
      </c>
      <c r="I57" s="1">
        <f t="shared" si="6"/>
        <v>0.09123649459500005</v>
      </c>
      <c r="J57">
        <f t="shared" si="3"/>
        <v>0.0007017348367764337</v>
      </c>
      <c r="K57">
        <f t="shared" si="4"/>
        <v>0.00041620489729917364</v>
      </c>
      <c r="L57">
        <f t="shared" si="5"/>
        <v>0.0011179397340756072</v>
      </c>
    </row>
    <row r="58" spans="3:12" ht="12.75">
      <c r="C58">
        <v>4.6</v>
      </c>
      <c r="D58">
        <v>0.146458583433</v>
      </c>
      <c r="E58">
        <f t="shared" si="0"/>
        <v>0.14700602787714273</v>
      </c>
      <c r="F58">
        <f t="shared" si="1"/>
        <v>2.996954194227433E-07</v>
      </c>
      <c r="H58">
        <f t="shared" si="2"/>
        <v>-0.011064995852108767</v>
      </c>
      <c r="I58" s="1">
        <f t="shared" si="6"/>
        <v>0.1320528211300001</v>
      </c>
      <c r="J58">
        <f t="shared" si="3"/>
        <v>0.0001836511998107763</v>
      </c>
      <c r="K58">
        <f t="shared" si="4"/>
        <v>0.0008718973784195902</v>
      </c>
      <c r="L58">
        <f t="shared" si="5"/>
        <v>0.0010555485782303665</v>
      </c>
    </row>
    <row r="59" spans="3:12" ht="12.75">
      <c r="C59">
        <v>4.7</v>
      </c>
      <c r="D59">
        <v>0.162304921969</v>
      </c>
      <c r="E59">
        <f t="shared" si="0"/>
        <v>0.1616284048151932</v>
      </c>
      <c r="F59">
        <f t="shared" si="1"/>
        <v>4.576754593948751E-07</v>
      </c>
      <c r="H59">
        <f t="shared" si="2"/>
        <v>0.004781342683891243</v>
      </c>
      <c r="I59" s="1">
        <f t="shared" si="6"/>
        <v>0.15606242497000003</v>
      </c>
      <c r="J59">
        <f t="shared" si="3"/>
        <v>3.4291856791200475E-05</v>
      </c>
      <c r="K59">
        <f t="shared" si="4"/>
        <v>0.0012177740243758445</v>
      </c>
      <c r="L59">
        <f t="shared" si="5"/>
        <v>0.0012520658811670448</v>
      </c>
    </row>
    <row r="60" spans="3:12" ht="12.75">
      <c r="C60">
        <v>4.8</v>
      </c>
      <c r="D60">
        <v>0.177671068427</v>
      </c>
      <c r="E60">
        <f t="shared" si="0"/>
        <v>0.1748393926067534</v>
      </c>
      <c r="F60">
        <f t="shared" si="1"/>
        <v>8.018387950969247E-06</v>
      </c>
      <c r="H60">
        <f t="shared" si="2"/>
        <v>0.02014748914189124</v>
      </c>
      <c r="I60" s="1">
        <f t="shared" si="6"/>
        <v>0.10804321728499988</v>
      </c>
      <c r="J60">
        <f t="shared" si="3"/>
        <v>0.0006088819780839381</v>
      </c>
      <c r="K60">
        <f t="shared" si="4"/>
        <v>0.0005836668400646849</v>
      </c>
      <c r="L60">
        <f t="shared" si="5"/>
        <v>0.001192548818148623</v>
      </c>
    </row>
    <row r="61" spans="3:12" ht="12.75">
      <c r="C61">
        <v>4.9</v>
      </c>
      <c r="D61">
        <v>0.183913565426</v>
      </c>
      <c r="E61">
        <f t="shared" si="0"/>
        <v>0.18300678457477737</v>
      </c>
      <c r="F61">
        <f t="shared" si="1"/>
        <v>8.222515121440123E-07</v>
      </c>
      <c r="H61">
        <f t="shared" si="2"/>
        <v>0.02638998614089122</v>
      </c>
      <c r="I61" s="1">
        <f t="shared" si="6"/>
        <v>0.03361344537999994</v>
      </c>
      <c r="J61">
        <f t="shared" si="3"/>
        <v>0.0010446470527746459</v>
      </c>
      <c r="K61">
        <f t="shared" si="4"/>
        <v>5.649318551571197E-05</v>
      </c>
      <c r="L61">
        <f t="shared" si="5"/>
        <v>0.001101140238290358</v>
      </c>
    </row>
    <row r="62" spans="3:12" ht="12.75">
      <c r="C62">
        <v>5</v>
      </c>
      <c r="D62">
        <v>0.184393757503</v>
      </c>
      <c r="E62">
        <f t="shared" si="0"/>
        <v>0.1839633759053657</v>
      </c>
      <c r="F62">
        <f t="shared" si="1"/>
        <v>1.8522831958223773E-07</v>
      </c>
      <c r="H62">
        <f t="shared" si="2"/>
        <v>0.026870178217891227</v>
      </c>
      <c r="I62" s="1">
        <f t="shared" si="6"/>
        <v>-0.03361344537499991</v>
      </c>
      <c r="J62">
        <f t="shared" si="3"/>
        <v>0.0010830097161918543</v>
      </c>
      <c r="K62">
        <f t="shared" si="4"/>
        <v>5.6493185498905146E-05</v>
      </c>
      <c r="L62">
        <f t="shared" si="5"/>
        <v>0.0011395029016907595</v>
      </c>
    </row>
    <row r="63" spans="3:12" ht="12.75">
      <c r="C63">
        <v>5.1</v>
      </c>
      <c r="D63">
        <v>0.177190876351</v>
      </c>
      <c r="E63">
        <f t="shared" si="0"/>
        <v>0.17757964906382925</v>
      </c>
      <c r="F63">
        <f t="shared" si="1"/>
        <v>1.511442222406141E-07</v>
      </c>
      <c r="H63">
        <f t="shared" si="2"/>
        <v>0.019667297065891237</v>
      </c>
      <c r="I63" s="1">
        <f t="shared" si="6"/>
        <v>-0.09123649459999994</v>
      </c>
      <c r="J63">
        <f t="shared" si="3"/>
        <v>0.0005802038608170211</v>
      </c>
      <c r="K63">
        <f t="shared" si="4"/>
        <v>0.0004162048973447909</v>
      </c>
      <c r="L63">
        <f t="shared" si="5"/>
        <v>0.000996408758161812</v>
      </c>
    </row>
    <row r="64" spans="3:12" ht="12.75">
      <c r="C64">
        <v>5.2</v>
      </c>
      <c r="D64">
        <v>0.166146458583</v>
      </c>
      <c r="E64">
        <f t="shared" si="0"/>
        <v>0.1657613790630418</v>
      </c>
      <c r="F64">
        <f t="shared" si="1"/>
        <v>1.482862366912362E-07</v>
      </c>
      <c r="H64">
        <f t="shared" si="2"/>
        <v>0.00862287929789124</v>
      </c>
      <c r="I64" s="1">
        <f t="shared" si="6"/>
        <v>-0.12965186074500007</v>
      </c>
      <c r="J64">
        <f t="shared" si="3"/>
        <v>0.00011153107107900196</v>
      </c>
      <c r="K64">
        <f t="shared" si="4"/>
        <v>0.0008404802497320445</v>
      </c>
      <c r="L64">
        <f t="shared" si="5"/>
        <v>0.0009520113208110465</v>
      </c>
    </row>
    <row r="65" spans="3:12" ht="12.75">
      <c r="C65">
        <v>5.3</v>
      </c>
      <c r="D65">
        <v>0.151260504202</v>
      </c>
      <c r="E65">
        <f t="shared" si="0"/>
        <v>0.1518836207042382</v>
      </c>
      <c r="F65">
        <f t="shared" si="1"/>
        <v>3.8827417536157166E-07</v>
      </c>
      <c r="H65">
        <f t="shared" si="2"/>
        <v>-0.006263075083108777</v>
      </c>
      <c r="I65" s="1">
        <f t="shared" si="6"/>
        <v>-0.12965186074000004</v>
      </c>
      <c r="J65">
        <f t="shared" si="3"/>
        <v>5.883916424498701E-05</v>
      </c>
      <c r="K65">
        <f t="shared" si="4"/>
        <v>0.0008404802496672182</v>
      </c>
      <c r="L65">
        <f t="shared" si="5"/>
        <v>0.0008993194139122053</v>
      </c>
    </row>
    <row r="66" spans="3:12" ht="12.75">
      <c r="C66">
        <v>5.4</v>
      </c>
      <c r="D66">
        <v>0.140216086435</v>
      </c>
      <c r="E66">
        <f t="shared" si="0"/>
        <v>0.13982841556400724</v>
      </c>
      <c r="F66">
        <f t="shared" si="1"/>
        <v>1.5028870421628265E-07</v>
      </c>
      <c r="H66">
        <f t="shared" si="2"/>
        <v>-0.01730749285010877</v>
      </c>
      <c r="I66" s="1">
        <f t="shared" si="6"/>
        <v>-0.09603841537000002</v>
      </c>
      <c r="J66">
        <f t="shared" si="3"/>
        <v>0.0004493239631348492</v>
      </c>
      <c r="K66">
        <f t="shared" si="4"/>
        <v>0.0004611688613390328</v>
      </c>
      <c r="L66">
        <f t="shared" si="5"/>
        <v>0.000910492824473882</v>
      </c>
    </row>
    <row r="67" spans="3:12" ht="12.75">
      <c r="C67">
        <v>5.5</v>
      </c>
      <c r="D67">
        <v>0.132052821128</v>
      </c>
      <c r="E67">
        <f t="shared" si="0"/>
        <v>0.13290016183680006</v>
      </c>
      <c r="F67">
        <f t="shared" si="1"/>
        <v>7.179862767898155E-07</v>
      </c>
      <c r="H67">
        <f t="shared" si="2"/>
        <v>-0.02547075815710878</v>
      </c>
      <c r="I67" s="1">
        <f t="shared" si="6"/>
        <v>-0.04081632653500006</v>
      </c>
      <c r="J67">
        <f t="shared" si="3"/>
        <v>0.0009731392816468852</v>
      </c>
      <c r="K67">
        <f t="shared" si="4"/>
        <v>8.32986255905875E-05</v>
      </c>
      <c r="L67">
        <f t="shared" si="5"/>
        <v>0.0010564379072374728</v>
      </c>
    </row>
    <row r="68" spans="3:12" ht="12.75">
      <c r="C68">
        <v>5.6</v>
      </c>
      <c r="D68">
        <v>0.132052821128</v>
      </c>
      <c r="E68">
        <f t="shared" si="0"/>
        <v>0.1329213266056286</v>
      </c>
      <c r="F68">
        <f t="shared" si="1"/>
        <v>7.543017646709221E-07</v>
      </c>
      <c r="H68">
        <f t="shared" si="2"/>
        <v>-0.02547075815710878</v>
      </c>
      <c r="I68" s="1">
        <f t="shared" si="6"/>
        <v>0.03601440576500012</v>
      </c>
      <c r="J68">
        <f t="shared" si="3"/>
        <v>0.0009731392816468852</v>
      </c>
      <c r="K68">
        <f t="shared" si="4"/>
        <v>6.485187113030368E-05</v>
      </c>
      <c r="L68">
        <f t="shared" si="5"/>
        <v>0.001037991152777189</v>
      </c>
    </row>
    <row r="69" spans="3:12" ht="12.75">
      <c r="C69">
        <v>5.7</v>
      </c>
      <c r="D69">
        <v>0.139255702281</v>
      </c>
      <c r="E69">
        <f t="shared" si="0"/>
        <v>0.13975555152993357</v>
      </c>
      <c r="F69">
        <f t="shared" si="1"/>
        <v>2.498492716594489E-07</v>
      </c>
      <c r="H69">
        <f t="shared" si="2"/>
        <v>-0.018267877004108757</v>
      </c>
      <c r="I69" s="1">
        <f t="shared" si="6"/>
        <v>0.09363745498500012</v>
      </c>
      <c r="J69">
        <f t="shared" si="3"/>
        <v>0.0005005729953558683</v>
      </c>
      <c r="K69">
        <f t="shared" si="4"/>
        <v>0.00043839864880339615</v>
      </c>
      <c r="L69">
        <f t="shared" si="5"/>
        <v>0.0009389716441592644</v>
      </c>
    </row>
    <row r="70" spans="3:12" ht="12.75">
      <c r="C70">
        <v>5.8</v>
      </c>
      <c r="D70">
        <v>0.150780312125</v>
      </c>
      <c r="E70">
        <f t="shared" si="0"/>
        <v>0.15138219955219176</v>
      </c>
      <c r="F70">
        <f t="shared" si="1"/>
        <v>3.6226847501150366E-07</v>
      </c>
      <c r="H70">
        <f t="shared" si="2"/>
        <v>-0.006743267160108757</v>
      </c>
      <c r="I70" s="1">
        <f t="shared" si="6"/>
        <v>0.12244897958999995</v>
      </c>
      <c r="J70">
        <f t="shared" si="3"/>
        <v>6.820747798890183E-05</v>
      </c>
      <c r="K70">
        <f t="shared" si="4"/>
        <v>0.0007496876301316112</v>
      </c>
      <c r="L70">
        <f t="shared" si="5"/>
        <v>0.0008178951081205131</v>
      </c>
    </row>
    <row r="71" spans="3:12" ht="12.75">
      <c r="C71">
        <v>5.9</v>
      </c>
      <c r="D71">
        <v>0.163745498199</v>
      </c>
      <c r="E71">
        <f t="shared" si="0"/>
        <v>0.1644913423112753</v>
      </c>
      <c r="F71">
        <f t="shared" si="1"/>
        <v>5.562834398157239E-07</v>
      </c>
      <c r="H71">
        <f t="shared" si="2"/>
        <v>0.006221918913891233</v>
      </c>
      <c r="I71" s="1">
        <f t="shared" si="6"/>
        <v>0.12484993997499999</v>
      </c>
      <c r="J71">
        <f t="shared" si="3"/>
        <v>5.80684124565562E-05</v>
      </c>
      <c r="K71">
        <f t="shared" si="4"/>
        <v>0.000779375375588055</v>
      </c>
      <c r="L71">
        <f t="shared" si="5"/>
        <v>0.0008374437880446112</v>
      </c>
    </row>
    <row r="72" spans="3:12" ht="12.75">
      <c r="C72">
        <v>6</v>
      </c>
      <c r="D72">
        <v>0.17575030012</v>
      </c>
      <c r="E72">
        <f t="shared" si="0"/>
        <v>0.17542463690689689</v>
      </c>
      <c r="F72">
        <f t="shared" si="1"/>
        <v>1.0605652836864964E-07</v>
      </c>
      <c r="H72">
        <f t="shared" si="2"/>
        <v>0.01822672083489124</v>
      </c>
      <c r="I72" s="1">
        <f t="shared" si="6"/>
        <v>0.08403361344499996</v>
      </c>
      <c r="J72">
        <f t="shared" si="3"/>
        <v>0.0004983200285895877</v>
      </c>
      <c r="K72">
        <f t="shared" si="4"/>
        <v>0.0003530824094311839</v>
      </c>
      <c r="L72">
        <f t="shared" si="5"/>
        <v>0.0008514024380207716</v>
      </c>
    </row>
    <row r="73" spans="3:12" ht="12.75">
      <c r="C73">
        <v>6.1</v>
      </c>
      <c r="D73">
        <v>0.180552220888</v>
      </c>
      <c r="E73">
        <f t="shared" si="0"/>
        <v>0.18119502626263373</v>
      </c>
      <c r="F73">
        <f t="shared" si="1"/>
        <v>4.1319874965801896E-07</v>
      </c>
      <c r="H73">
        <f t="shared" si="2"/>
        <v>0.023028641602891226</v>
      </c>
      <c r="I73" s="1">
        <f t="shared" si="6"/>
        <v>0.02400960383999992</v>
      </c>
      <c r="J73">
        <f t="shared" si="3"/>
        <v>0.0007954775011116188</v>
      </c>
      <c r="K73">
        <f t="shared" si="4"/>
        <v>2.882305382768695E-05</v>
      </c>
      <c r="L73">
        <f t="shared" si="5"/>
        <v>0.0008243005549393058</v>
      </c>
    </row>
    <row r="74" spans="3:12" ht="12.75">
      <c r="C74">
        <v>6.2</v>
      </c>
      <c r="D74">
        <v>0.180552220888</v>
      </c>
      <c r="E74">
        <f t="shared" si="0"/>
        <v>0.18030138256344455</v>
      </c>
      <c r="F74">
        <f t="shared" si="1"/>
        <v>6.29198650657809E-08</v>
      </c>
      <c r="H74">
        <f t="shared" si="2"/>
        <v>0.023028641602891226</v>
      </c>
      <c r="I74" s="1">
        <f t="shared" si="6"/>
        <v>-0.03841536614499999</v>
      </c>
      <c r="J74">
        <f t="shared" si="3"/>
        <v>0.0007954775011116188</v>
      </c>
      <c r="K74">
        <f t="shared" si="4"/>
        <v>7.378701780272058E-05</v>
      </c>
      <c r="L74">
        <f t="shared" si="5"/>
        <v>0.0008692645189143395</v>
      </c>
    </row>
    <row r="75" spans="3:12" ht="12.75">
      <c r="C75">
        <v>6.3</v>
      </c>
      <c r="D75">
        <v>0.172869147659</v>
      </c>
      <c r="E75">
        <f t="shared" si="0"/>
        <v>0.1731163333600141</v>
      </c>
      <c r="F75">
        <f t="shared" si="1"/>
        <v>6.11007707858413E-08</v>
      </c>
      <c r="H75">
        <f t="shared" si="2"/>
        <v>0.015345568373891227</v>
      </c>
      <c r="I75" s="1">
        <f t="shared" si="6"/>
        <v>-0.09123649459499991</v>
      </c>
      <c r="J75">
        <f t="shared" si="3"/>
        <v>0.00035322970307665597</v>
      </c>
      <c r="K75">
        <f t="shared" si="4"/>
        <v>0.0004162048972991724</v>
      </c>
      <c r="L75">
        <f t="shared" si="5"/>
        <v>0.0007694346003758283</v>
      </c>
    </row>
    <row r="76" spans="3:12" ht="12.75">
      <c r="C76">
        <v>6.4</v>
      </c>
      <c r="D76">
        <v>0.162304921969</v>
      </c>
      <c r="E76">
        <f t="shared" si="0"/>
        <v>0.16174787886731776</v>
      </c>
      <c r="F76">
        <f t="shared" si="1"/>
        <v>3.102970171317849E-07</v>
      </c>
      <c r="H76">
        <f t="shared" si="2"/>
        <v>0.004781342683891243</v>
      </c>
      <c r="I76" s="1">
        <f t="shared" si="6"/>
        <v>-0.11284513805499996</v>
      </c>
      <c r="J76">
        <f t="shared" si="3"/>
        <v>3.4291856791200475E-05</v>
      </c>
      <c r="K76">
        <f t="shared" si="4"/>
        <v>0.0006367012591326</v>
      </c>
      <c r="L76">
        <f t="shared" si="5"/>
        <v>0.0006709931159238004</v>
      </c>
    </row>
    <row r="77" spans="3:12" ht="12.75">
      <c r="C77">
        <v>6.5</v>
      </c>
      <c r="D77">
        <v>0.150300120048</v>
      </c>
      <c r="E77">
        <f aca="true" t="shared" si="7" ref="E77:E107">$D$2*EXP($D$3*C77)*COS($D$4*C77+$D$5)+$D$6</f>
        <v>0.1494230059815156</v>
      </c>
      <c r="F77">
        <f aca="true" t="shared" si="8" ref="F77:F107">(D77-E77)^2</f>
        <v>7.693290856248242E-07</v>
      </c>
      <c r="H77">
        <f aca="true" t="shared" si="9" ref="H77:H107">D77-$D$6</f>
        <v>-0.007223459237108765</v>
      </c>
      <c r="I77" s="1">
        <f t="shared" si="6"/>
        <v>-0.1128451380550001</v>
      </c>
      <c r="J77">
        <f aca="true" t="shared" si="10" ref="J77:J107">0.5*$D$7*H77*H77</f>
        <v>7.82675450252579E-05</v>
      </c>
      <c r="K77">
        <f aca="true" t="shared" si="11" ref="K77:K107">0.5*$D$8*I77*I77</f>
        <v>0.0006367012591326016</v>
      </c>
      <c r="L77">
        <f aca="true" t="shared" si="12" ref="L77:L107">J77+K77</f>
        <v>0.0007149688041578595</v>
      </c>
    </row>
    <row r="78" spans="3:12" ht="12.75">
      <c r="C78">
        <v>6.6</v>
      </c>
      <c r="D78">
        <v>0.139735894358</v>
      </c>
      <c r="E78">
        <f t="shared" si="7"/>
        <v>0.13957297969197505</v>
      </c>
      <c r="F78">
        <f t="shared" si="8"/>
        <v>2.6541188406018927E-08</v>
      </c>
      <c r="H78">
        <f t="shared" si="9"/>
        <v>-0.017787684927108777</v>
      </c>
      <c r="I78" s="1">
        <f aca="true" t="shared" si="13" ref="I78:I106">(D79-D77)/0.2</f>
        <v>-0.07923169267500002</v>
      </c>
      <c r="J78">
        <f t="shared" si="10"/>
        <v>0.0004746026025991392</v>
      </c>
      <c r="K78">
        <f t="shared" si="11"/>
        <v>0.0003138830562072826</v>
      </c>
      <c r="L78">
        <f t="shared" si="12"/>
        <v>0.0007884856588064218</v>
      </c>
    </row>
    <row r="79" spans="3:12" ht="12.75">
      <c r="C79">
        <v>6.7</v>
      </c>
      <c r="D79">
        <v>0.134453781513</v>
      </c>
      <c r="E79">
        <f t="shared" si="7"/>
        <v>0.13487923729631515</v>
      </c>
      <c r="F79">
        <f t="shared" si="8"/>
        <v>1.8101262355631127E-07</v>
      </c>
      <c r="H79">
        <f t="shared" si="9"/>
        <v>-0.02306979777210877</v>
      </c>
      <c r="I79" s="1">
        <f t="shared" si="13"/>
        <v>-0.01920768307500001</v>
      </c>
      <c r="J79">
        <f t="shared" si="10"/>
        <v>0.000798323353868992</v>
      </c>
      <c r="K79">
        <f t="shared" si="11"/>
        <v>1.844675445548209E-05</v>
      </c>
      <c r="L79">
        <f t="shared" si="12"/>
        <v>0.0008167701083244741</v>
      </c>
    </row>
    <row r="80" spans="3:12" ht="12.75">
      <c r="C80">
        <v>6.8</v>
      </c>
      <c r="D80">
        <v>0.135894357743</v>
      </c>
      <c r="E80">
        <f t="shared" si="7"/>
        <v>0.13654485953461953</v>
      </c>
      <c r="F80">
        <f t="shared" si="8"/>
        <v>4.2315258090023854E-07</v>
      </c>
      <c r="H80">
        <f t="shared" si="9"/>
        <v>-0.02162922154210878</v>
      </c>
      <c r="I80" s="1">
        <f t="shared" si="13"/>
        <v>0.04561824729499994</v>
      </c>
      <c r="J80">
        <f t="shared" si="10"/>
        <v>0.0007017348367764337</v>
      </c>
      <c r="K80">
        <f t="shared" si="11"/>
        <v>0.00010405122431338847</v>
      </c>
      <c r="L80">
        <f t="shared" si="12"/>
        <v>0.0008057860610898222</v>
      </c>
    </row>
    <row r="81" spans="3:12" ht="12.75">
      <c r="C81">
        <v>6.9</v>
      </c>
      <c r="D81">
        <v>0.143577430972</v>
      </c>
      <c r="E81">
        <f t="shared" si="7"/>
        <v>0.1439891447704113</v>
      </c>
      <c r="F81">
        <f t="shared" si="8"/>
        <v>1.695082518022748E-07</v>
      </c>
      <c r="H81">
        <f t="shared" si="9"/>
        <v>-0.01394614831310878</v>
      </c>
      <c r="I81" s="1">
        <f t="shared" si="13"/>
        <v>0.09123649460000008</v>
      </c>
      <c r="J81">
        <f t="shared" si="10"/>
        <v>0.0002917425791568403</v>
      </c>
      <c r="K81">
        <f t="shared" si="11"/>
        <v>0.00041620489734479216</v>
      </c>
      <c r="L81">
        <f t="shared" si="12"/>
        <v>0.0007079474765016324</v>
      </c>
    </row>
    <row r="82" spans="3:12" ht="12.75">
      <c r="C82">
        <v>7</v>
      </c>
      <c r="D82">
        <v>0.154141656663</v>
      </c>
      <c r="E82">
        <f t="shared" si="7"/>
        <v>0.1550419271356889</v>
      </c>
      <c r="F82">
        <f t="shared" si="8"/>
        <v>8.104869239954894E-07</v>
      </c>
      <c r="H82">
        <f t="shared" si="9"/>
        <v>-0.003381922622108763</v>
      </c>
      <c r="I82" s="1">
        <f t="shared" si="13"/>
        <v>0.11524609844</v>
      </c>
      <c r="J82">
        <f t="shared" si="10"/>
        <v>1.7156100932896514E-05</v>
      </c>
      <c r="K82">
        <f t="shared" si="11"/>
        <v>0.0006640831602821085</v>
      </c>
      <c r="L82">
        <f t="shared" si="12"/>
        <v>0.0006812392612150051</v>
      </c>
    </row>
    <row r="83" spans="3:12" ht="12.75">
      <c r="C83">
        <v>7.1</v>
      </c>
      <c r="D83">
        <v>0.16662665066</v>
      </c>
      <c r="E83">
        <f t="shared" si="7"/>
        <v>0.16657443906412542</v>
      </c>
      <c r="F83">
        <f t="shared" si="8"/>
        <v>2.7260507437692438E-09</v>
      </c>
      <c r="H83">
        <f t="shared" si="9"/>
        <v>0.00910307137489122</v>
      </c>
      <c r="I83" s="1">
        <f t="shared" si="13"/>
        <v>0.10324129651499994</v>
      </c>
      <c r="J83">
        <f t="shared" si="10"/>
        <v>0.00012429886268454588</v>
      </c>
      <c r="K83">
        <f t="shared" si="11"/>
        <v>0.000532938265304907</v>
      </c>
      <c r="L83">
        <f t="shared" si="12"/>
        <v>0.0006572371279894529</v>
      </c>
    </row>
    <row r="84" spans="3:12" ht="12.75">
      <c r="C84">
        <v>7.2</v>
      </c>
      <c r="D84">
        <v>0.174789915966</v>
      </c>
      <c r="E84">
        <f t="shared" si="7"/>
        <v>0.17538380685451696</v>
      </c>
      <c r="F84">
        <f t="shared" si="8"/>
        <v>3.5270638746347373E-07</v>
      </c>
      <c r="H84">
        <f t="shared" si="9"/>
        <v>0.017266336680891226</v>
      </c>
      <c r="I84" s="1">
        <f t="shared" si="13"/>
        <v>0.06482593037500012</v>
      </c>
      <c r="J84">
        <f t="shared" si="10"/>
        <v>0.0004471895735668347</v>
      </c>
      <c r="K84">
        <f t="shared" si="11"/>
        <v>0.00021012006244921816</v>
      </c>
      <c r="L84">
        <f t="shared" si="12"/>
        <v>0.0006573096360160529</v>
      </c>
    </row>
    <row r="85" spans="3:12" ht="12.75">
      <c r="C85">
        <v>7.3</v>
      </c>
      <c r="D85">
        <v>0.179591836735</v>
      </c>
      <c r="E85">
        <f t="shared" si="7"/>
        <v>0.17908146037166744</v>
      </c>
      <c r="F85">
        <f t="shared" si="8"/>
        <v>2.604840322485747E-07</v>
      </c>
      <c r="H85">
        <f t="shared" si="9"/>
        <v>0.022068257449891243</v>
      </c>
      <c r="I85" s="1">
        <f t="shared" si="13"/>
        <v>0.009603841540000019</v>
      </c>
      <c r="J85">
        <f t="shared" si="10"/>
        <v>0.0007305119803120206</v>
      </c>
      <c r="K85">
        <f t="shared" si="11"/>
        <v>4.6116886162714965E-06</v>
      </c>
      <c r="L85">
        <f t="shared" si="12"/>
        <v>0.0007351236689282921</v>
      </c>
    </row>
    <row r="86" spans="3:12" ht="12.75">
      <c r="C86">
        <v>7.4</v>
      </c>
      <c r="D86">
        <v>0.176710684274</v>
      </c>
      <c r="E86">
        <f t="shared" si="7"/>
        <v>0.17673934323953702</v>
      </c>
      <c r="F86">
        <f t="shared" si="8"/>
        <v>8.213363056524544E-10</v>
      </c>
      <c r="H86">
        <f t="shared" si="9"/>
        <v>0.01918710498889123</v>
      </c>
      <c r="I86" s="1">
        <f t="shared" si="13"/>
        <v>-0.05042016807000005</v>
      </c>
      <c r="J86">
        <f t="shared" si="10"/>
        <v>0.000552217496782102</v>
      </c>
      <c r="K86">
        <f t="shared" si="11"/>
        <v>0.00012710966741035263</v>
      </c>
      <c r="L86">
        <f t="shared" si="12"/>
        <v>0.0006793271641924546</v>
      </c>
    </row>
    <row r="87" spans="3:12" ht="12.75">
      <c r="C87">
        <v>7.5</v>
      </c>
      <c r="D87">
        <v>0.169507803121</v>
      </c>
      <c r="E87">
        <f t="shared" si="7"/>
        <v>0.1691195072400591</v>
      </c>
      <c r="F87">
        <f t="shared" si="8"/>
        <v>1.5077369115565913E-07</v>
      </c>
      <c r="H87">
        <f t="shared" si="9"/>
        <v>0.011984223835891233</v>
      </c>
      <c r="I87" s="1">
        <f t="shared" si="13"/>
        <v>-0.08883553421500004</v>
      </c>
      <c r="J87">
        <f t="shared" si="10"/>
        <v>0.00021543243142311538</v>
      </c>
      <c r="K87">
        <f t="shared" si="11"/>
        <v>0.00039458760696322215</v>
      </c>
      <c r="L87">
        <f t="shared" si="12"/>
        <v>0.0006100200383863375</v>
      </c>
    </row>
    <row r="88" spans="3:12" ht="12.75">
      <c r="C88">
        <v>7.6</v>
      </c>
      <c r="D88">
        <v>0.158943577431</v>
      </c>
      <c r="E88">
        <f t="shared" si="7"/>
        <v>0.15843132927379033</v>
      </c>
      <c r="F88">
        <f t="shared" si="8"/>
        <v>2.623981745646873E-07</v>
      </c>
      <c r="H88">
        <f t="shared" si="9"/>
        <v>0.0014199981458912214</v>
      </c>
      <c r="I88" s="1">
        <f t="shared" si="13"/>
        <v>-0.10804321728500002</v>
      </c>
      <c r="J88">
        <f t="shared" si="10"/>
        <v>3.0245921015017597E-06</v>
      </c>
      <c r="K88">
        <f t="shared" si="11"/>
        <v>0.0005836668400646864</v>
      </c>
      <c r="L88">
        <f t="shared" si="12"/>
        <v>0.0005866914321661881</v>
      </c>
    </row>
    <row r="89" spans="3:12" ht="12.75">
      <c r="C89">
        <v>7.7</v>
      </c>
      <c r="D89">
        <v>0.147899159664</v>
      </c>
      <c r="E89">
        <f t="shared" si="7"/>
        <v>0.14769245865093328</v>
      </c>
      <c r="F89">
        <f t="shared" si="8"/>
        <v>4.2725308802807504E-08</v>
      </c>
      <c r="H89">
        <f t="shared" si="9"/>
        <v>-0.00962441962110877</v>
      </c>
      <c r="I89" s="1">
        <f t="shared" si="13"/>
        <v>-0.09843937574999989</v>
      </c>
      <c r="J89">
        <f t="shared" si="10"/>
        <v>0.00013894417956477524</v>
      </c>
      <c r="K89">
        <f t="shared" si="11"/>
        <v>0.00048451553490248334</v>
      </c>
      <c r="L89">
        <f t="shared" si="12"/>
        <v>0.0006234597144672586</v>
      </c>
    </row>
    <row r="90" spans="3:12" ht="12.75">
      <c r="C90">
        <v>7.8</v>
      </c>
      <c r="D90">
        <v>0.139255702281</v>
      </c>
      <c r="E90">
        <f t="shared" si="7"/>
        <v>0.1398779180117622</v>
      </c>
      <c r="F90">
        <f t="shared" si="8"/>
        <v>3.871524156079165E-07</v>
      </c>
      <c r="H90">
        <f t="shared" si="9"/>
        <v>-0.018267877004108757</v>
      </c>
      <c r="I90" s="1">
        <f t="shared" si="13"/>
        <v>-0.06002400960500004</v>
      </c>
      <c r="J90">
        <f t="shared" si="10"/>
        <v>0.0005005729953558683</v>
      </c>
      <c r="K90">
        <f t="shared" si="11"/>
        <v>0.00018014408645305685</v>
      </c>
      <c r="L90">
        <f t="shared" si="12"/>
        <v>0.0006807170818089251</v>
      </c>
    </row>
    <row r="91" spans="3:12" ht="12.75">
      <c r="C91">
        <v>7.9</v>
      </c>
      <c r="D91">
        <v>0.135894357743</v>
      </c>
      <c r="E91">
        <f t="shared" si="7"/>
        <v>0.13709698773510454</v>
      </c>
      <c r="F91">
        <f t="shared" si="8"/>
        <v>1.4463188979093852E-06</v>
      </c>
      <c r="H91">
        <f t="shared" si="9"/>
        <v>-0.02162922154210878</v>
      </c>
      <c r="I91" s="1">
        <f t="shared" si="13"/>
        <v>0.01440576230499993</v>
      </c>
      <c r="J91">
        <f t="shared" si="10"/>
        <v>0.0007017348367764337</v>
      </c>
      <c r="K91">
        <f t="shared" si="11"/>
        <v>1.0376299379407846E-05</v>
      </c>
      <c r="L91">
        <f t="shared" si="12"/>
        <v>0.0007121111361558416</v>
      </c>
    </row>
    <row r="92" spans="3:12" ht="12.75">
      <c r="C92">
        <v>8</v>
      </c>
      <c r="D92">
        <v>0.142136854742</v>
      </c>
      <c r="E92">
        <f t="shared" si="7"/>
        <v>0.14002530941699126</v>
      </c>
      <c r="F92">
        <f t="shared" si="8"/>
        <v>4.458623659566243E-06</v>
      </c>
      <c r="H92">
        <f t="shared" si="9"/>
        <v>-0.01538672454310877</v>
      </c>
      <c r="I92" s="1">
        <f t="shared" si="13"/>
        <v>0.06002400960500004</v>
      </c>
      <c r="J92">
        <f t="shared" si="10"/>
        <v>0.0003551269382482587</v>
      </c>
      <c r="K92">
        <f t="shared" si="11"/>
        <v>0.00018014408645305685</v>
      </c>
      <c r="L92">
        <f t="shared" si="12"/>
        <v>0.0005352710247013156</v>
      </c>
    </row>
    <row r="93" spans="3:12" ht="12.75">
      <c r="C93">
        <v>8.1</v>
      </c>
      <c r="D93">
        <v>0.147899159664</v>
      </c>
      <c r="E93">
        <f t="shared" si="7"/>
        <v>0.1477446916858602</v>
      </c>
      <c r="F93">
        <f t="shared" si="8"/>
        <v>2.3860356270592435E-08</v>
      </c>
      <c r="H93">
        <f t="shared" si="9"/>
        <v>-0.00962441962110877</v>
      </c>
      <c r="I93" s="1">
        <f t="shared" si="13"/>
        <v>0.08403361344499996</v>
      </c>
      <c r="J93">
        <f t="shared" si="10"/>
        <v>0.00013894417956477524</v>
      </c>
      <c r="K93">
        <f t="shared" si="11"/>
        <v>0.0003530824094311839</v>
      </c>
      <c r="L93">
        <f t="shared" si="12"/>
        <v>0.0004920265889959591</v>
      </c>
    </row>
    <row r="94" spans="3:12" ht="12.75">
      <c r="C94">
        <v>8.2</v>
      </c>
      <c r="D94">
        <v>0.158943577431</v>
      </c>
      <c r="E94">
        <f t="shared" si="7"/>
        <v>0.15802732737113462</v>
      </c>
      <c r="F94">
        <f t="shared" si="8"/>
        <v>8.395141722032941E-07</v>
      </c>
      <c r="H94">
        <f t="shared" si="9"/>
        <v>0.0014199981458912214</v>
      </c>
      <c r="I94" s="1">
        <f t="shared" si="13"/>
        <v>0.09363745497999995</v>
      </c>
      <c r="J94">
        <f t="shared" si="10"/>
        <v>3.0245921015017597E-06</v>
      </c>
      <c r="K94">
        <f t="shared" si="11"/>
        <v>0.00043839864875657586</v>
      </c>
      <c r="L94">
        <f t="shared" si="12"/>
        <v>0.0004414232408580776</v>
      </c>
    </row>
    <row r="95" spans="3:12" ht="12.75">
      <c r="C95">
        <v>8.3</v>
      </c>
      <c r="D95">
        <v>0.16662665066</v>
      </c>
      <c r="E95">
        <f t="shared" si="7"/>
        <v>0.16797736445401718</v>
      </c>
      <c r="F95">
        <f t="shared" si="8"/>
        <v>1.8244277533483085E-06</v>
      </c>
      <c r="H95">
        <f t="shared" si="9"/>
        <v>0.00910307137489122</v>
      </c>
      <c r="I95" s="1">
        <f t="shared" si="13"/>
        <v>0.07442977191000011</v>
      </c>
      <c r="J95">
        <f t="shared" si="10"/>
        <v>0.00012429886268454588</v>
      </c>
      <c r="K95">
        <f t="shared" si="11"/>
        <v>0.0002769895473287321</v>
      </c>
      <c r="L95">
        <f t="shared" si="12"/>
        <v>0.00040128841001327797</v>
      </c>
    </row>
    <row r="96" spans="3:12" ht="12.75">
      <c r="C96">
        <v>8.4</v>
      </c>
      <c r="D96">
        <v>0.173829531813</v>
      </c>
      <c r="E96">
        <f t="shared" si="7"/>
        <v>0.17484544085476966</v>
      </c>
      <c r="F96">
        <f t="shared" si="8"/>
        <v>1.0320711811493336E-06</v>
      </c>
      <c r="H96">
        <f t="shared" si="9"/>
        <v>0.016305952527891243</v>
      </c>
      <c r="I96" s="1">
        <f t="shared" si="13"/>
        <v>0.04561824730000011</v>
      </c>
      <c r="J96">
        <f t="shared" si="10"/>
        <v>0.00039882613176276424</v>
      </c>
      <c r="K96">
        <f t="shared" si="11"/>
        <v>0.00010405122433619836</v>
      </c>
      <c r="L96">
        <f t="shared" si="12"/>
        <v>0.0005028773560989626</v>
      </c>
    </row>
    <row r="97" spans="3:12" ht="12.75">
      <c r="C97">
        <v>8.5</v>
      </c>
      <c r="D97">
        <v>0.17575030012</v>
      </c>
      <c r="E97">
        <f t="shared" si="7"/>
        <v>0.17678735422724348</v>
      </c>
      <c r="F97">
        <f t="shared" si="8"/>
        <v>1.075481221350558E-06</v>
      </c>
      <c r="H97">
        <f t="shared" si="9"/>
        <v>0.01822672083489124</v>
      </c>
      <c r="I97" s="1">
        <f t="shared" si="13"/>
        <v>0</v>
      </c>
      <c r="J97">
        <f t="shared" si="10"/>
        <v>0.0004983200285895877</v>
      </c>
      <c r="K97">
        <f t="shared" si="11"/>
        <v>0</v>
      </c>
      <c r="L97">
        <f t="shared" si="12"/>
        <v>0.0004983200285895877</v>
      </c>
    </row>
    <row r="98" spans="3:12" ht="12.75">
      <c r="C98">
        <v>8.6</v>
      </c>
      <c r="D98">
        <v>0.173829531813</v>
      </c>
      <c r="E98">
        <f t="shared" si="7"/>
        <v>0.17335780640230894</v>
      </c>
      <c r="F98">
        <f t="shared" si="8"/>
        <v>2.2252486309165928E-07</v>
      </c>
      <c r="H98">
        <f t="shared" si="9"/>
        <v>0.016305952527891243</v>
      </c>
      <c r="I98" s="1">
        <f t="shared" si="13"/>
        <v>-0.05282112845000006</v>
      </c>
      <c r="J98">
        <f t="shared" si="10"/>
        <v>0.00039882613176276424</v>
      </c>
      <c r="K98">
        <f t="shared" si="11"/>
        <v>0.00013950358053657028</v>
      </c>
      <c r="L98">
        <f t="shared" si="12"/>
        <v>0.0005383297122993345</v>
      </c>
    </row>
    <row r="99" spans="3:12" ht="12.75">
      <c r="C99">
        <v>8.7</v>
      </c>
      <c r="D99">
        <v>0.16518607443</v>
      </c>
      <c r="E99">
        <f t="shared" si="7"/>
        <v>0.16560745748651218</v>
      </c>
      <c r="F99">
        <f t="shared" si="8"/>
        <v>1.7756368031554811E-07</v>
      </c>
      <c r="H99">
        <f t="shared" si="9"/>
        <v>0.007662495144891229</v>
      </c>
      <c r="I99" s="1">
        <f t="shared" si="13"/>
        <v>-0.11044417767000006</v>
      </c>
      <c r="J99">
        <f t="shared" si="10"/>
        <v>8.80707477682225E-05</v>
      </c>
      <c r="K99">
        <f t="shared" si="11"/>
        <v>0.000609895819060127</v>
      </c>
      <c r="L99">
        <f t="shared" si="12"/>
        <v>0.0006979665668283494</v>
      </c>
    </row>
    <row r="100" spans="3:12" ht="12.75">
      <c r="C100">
        <v>8.8</v>
      </c>
      <c r="D100">
        <v>0.151740696279</v>
      </c>
      <c r="E100">
        <f t="shared" si="7"/>
        <v>0.15576386011193089</v>
      </c>
      <c r="F100">
        <f t="shared" si="8"/>
        <v>1.618584722660315E-05</v>
      </c>
      <c r="H100">
        <f t="shared" si="9"/>
        <v>-0.005782883006108769</v>
      </c>
      <c r="I100" s="1">
        <f t="shared" si="13"/>
        <v>-0.09363745498499998</v>
      </c>
      <c r="J100">
        <f t="shared" si="10"/>
        <v>5.0162603793512386E-05</v>
      </c>
      <c r="K100">
        <f t="shared" si="11"/>
        <v>0.00043839864880339485</v>
      </c>
      <c r="L100">
        <f t="shared" si="12"/>
        <v>0.0004885612525969072</v>
      </c>
    </row>
    <row r="101" spans="3:12" ht="12.75">
      <c r="C101">
        <v>8.9</v>
      </c>
      <c r="D101">
        <v>0.146458583433</v>
      </c>
      <c r="E101">
        <f t="shared" si="7"/>
        <v>0.14659245126930354</v>
      </c>
      <c r="F101">
        <f t="shared" si="8"/>
        <v>1.7920597596590354E-08</v>
      </c>
      <c r="H101">
        <f t="shared" si="9"/>
        <v>-0.011064995852108767</v>
      </c>
      <c r="I101" s="1">
        <f t="shared" si="13"/>
        <v>-0.05762304922</v>
      </c>
      <c r="J101">
        <f t="shared" si="10"/>
        <v>0.0001836511998107763</v>
      </c>
      <c r="K101">
        <f t="shared" si="11"/>
        <v>0.00016602079007052714</v>
      </c>
      <c r="L101">
        <f t="shared" si="12"/>
        <v>0.0003496719898813034</v>
      </c>
    </row>
    <row r="102" spans="3:12" ht="12.75">
      <c r="C102">
        <v>9</v>
      </c>
      <c r="D102">
        <v>0.140216086435</v>
      </c>
      <c r="E102">
        <f t="shared" si="7"/>
        <v>0.14062057940698564</v>
      </c>
      <c r="F102">
        <f t="shared" si="8"/>
        <v>1.6361456438577346E-07</v>
      </c>
      <c r="H102">
        <f t="shared" si="9"/>
        <v>-0.01730749285010877</v>
      </c>
      <c r="I102" s="1">
        <f t="shared" si="13"/>
        <v>-0.03361344537500005</v>
      </c>
      <c r="J102">
        <f t="shared" si="10"/>
        <v>0.0004493239631348492</v>
      </c>
      <c r="K102">
        <f t="shared" si="11"/>
        <v>5.649318549890561E-05</v>
      </c>
      <c r="L102">
        <f t="shared" si="12"/>
        <v>0.0005058171486337548</v>
      </c>
    </row>
    <row r="103" spans="3:12" ht="12.75">
      <c r="C103">
        <v>9.1</v>
      </c>
      <c r="D103">
        <v>0.139735894358</v>
      </c>
      <c r="E103">
        <f t="shared" si="7"/>
        <v>0.1394420401294637</v>
      </c>
      <c r="F103">
        <f t="shared" si="8"/>
        <v>8.635030762865421E-08</v>
      </c>
      <c r="H103">
        <f t="shared" si="9"/>
        <v>-0.017787684927108777</v>
      </c>
      <c r="I103" s="1">
        <f t="shared" si="13"/>
        <v>0.01440576230500007</v>
      </c>
      <c r="J103">
        <f t="shared" si="10"/>
        <v>0.0004746026025991392</v>
      </c>
      <c r="K103">
        <f t="shared" si="11"/>
        <v>1.0376299379408046E-05</v>
      </c>
      <c r="L103">
        <f t="shared" si="12"/>
        <v>0.0004849789019785472</v>
      </c>
    </row>
    <row r="104" spans="3:12" ht="12.75">
      <c r="C104">
        <v>9.2</v>
      </c>
      <c r="D104">
        <v>0.143097238896</v>
      </c>
      <c r="E104">
        <f t="shared" si="7"/>
        <v>0.14329321368250425</v>
      </c>
      <c r="F104">
        <f t="shared" si="8"/>
        <v>3.8406116945381775E-08</v>
      </c>
      <c r="H104">
        <f t="shared" si="9"/>
        <v>-0.014426340389108755</v>
      </c>
      <c r="I104" s="1">
        <f t="shared" si="13"/>
        <v>0.06002400960500004</v>
      </c>
      <c r="J104">
        <f t="shared" si="10"/>
        <v>0.0003121789455336458</v>
      </c>
      <c r="K104">
        <f t="shared" si="11"/>
        <v>0.00018014408645305685</v>
      </c>
      <c r="L104">
        <f t="shared" si="12"/>
        <v>0.0004923230319867027</v>
      </c>
    </row>
    <row r="105" spans="3:12" ht="12.75">
      <c r="C105">
        <v>9.3</v>
      </c>
      <c r="D105">
        <v>0.151740696279</v>
      </c>
      <c r="E105">
        <f t="shared" si="7"/>
        <v>0.15101309043484593</v>
      </c>
      <c r="F105">
        <f t="shared" si="8"/>
        <v>5.294102644471601E-07</v>
      </c>
      <c r="H105">
        <f t="shared" si="9"/>
        <v>-0.005782883006108769</v>
      </c>
      <c r="I105" s="1">
        <f t="shared" si="13"/>
        <v>0.09123649459499991</v>
      </c>
      <c r="J105">
        <f t="shared" si="10"/>
        <v>5.0162603793512386E-05</v>
      </c>
      <c r="K105">
        <f t="shared" si="11"/>
        <v>0.0004162048972991724</v>
      </c>
      <c r="L105">
        <f t="shared" si="12"/>
        <v>0.0004663675010926848</v>
      </c>
    </row>
    <row r="106" spans="3:12" ht="12.75">
      <c r="C106">
        <v>9.4</v>
      </c>
      <c r="D106">
        <v>0.161344537815</v>
      </c>
      <c r="E106">
        <f t="shared" si="7"/>
        <v>0.16039104639066454</v>
      </c>
      <c r="F106">
        <f t="shared" si="8"/>
        <v>9.091458962812574E-07</v>
      </c>
      <c r="H106">
        <f t="shared" si="9"/>
        <v>0.0038209585298912274</v>
      </c>
      <c r="I106" s="1">
        <f t="shared" si="13"/>
        <v>0.08643457382499997</v>
      </c>
      <c r="J106">
        <f t="shared" si="10"/>
        <v>2.1899586130722796E-05</v>
      </c>
      <c r="K106">
        <f t="shared" si="11"/>
        <v>0.00037354677761546854</v>
      </c>
      <c r="L106">
        <f t="shared" si="12"/>
        <v>0.00039544636374619135</v>
      </c>
    </row>
    <row r="107" spans="3:12" ht="12.75">
      <c r="C107">
        <v>9.5</v>
      </c>
      <c r="D107">
        <v>0.169027611044</v>
      </c>
      <c r="E107">
        <f t="shared" si="7"/>
        <v>0.16879877302238744</v>
      </c>
      <c r="F107">
        <f t="shared" si="8"/>
        <v>5.236684013554776E-08</v>
      </c>
      <c r="H107">
        <f t="shared" si="9"/>
        <v>0.011504031758891226</v>
      </c>
      <c r="I107">
        <f>(D107-D106)/0.1</f>
        <v>0.07683073228999998</v>
      </c>
      <c r="J107">
        <f t="shared" si="10"/>
        <v>0.00019851412006436693</v>
      </c>
      <c r="K107">
        <f t="shared" si="11"/>
        <v>0.0002951480712108823</v>
      </c>
      <c r="L107">
        <f t="shared" si="12"/>
        <v>0.0004936621912752493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2005-01-21T22:04:24Z</dcterms:created>
  <dcterms:modified xsi:type="dcterms:W3CDTF">2005-01-21T22:30:45Z</dcterms:modified>
  <cp:category/>
  <cp:version/>
  <cp:contentType/>
  <cp:contentStatus/>
</cp:coreProperties>
</file>