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11760" activeTab="0"/>
  </bookViews>
  <sheets>
    <sheet name="damped" sheetId="1" r:id="rId1"/>
    <sheet name="Sheet2" sheetId="2" r:id="rId2"/>
    <sheet name="Sheet3" sheetId="3" r:id="rId3"/>
  </sheets>
  <definedNames>
    <definedName name="a">'damped'!$E$12</definedName>
    <definedName name="amp">'damped'!$E$13</definedName>
    <definedName name="b">'damped'!$E$8</definedName>
    <definedName name="k">'damped'!$E$14</definedName>
    <definedName name="m">'damped'!$E$9</definedName>
    <definedName name="phi">'damped'!$E$10</definedName>
    <definedName name="solver_adj" localSheetId="0" hidden="1">'damped'!$E$7,'damped'!$E$7,'damped'!$E$7,'damped'!$E$10,'damped'!$E$13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'damped'!$I$17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w">'damped'!$E$7</definedName>
    <definedName name="yo">'damped'!$E$11</definedName>
  </definedNames>
  <calcPr fullCalcOnLoad="1"/>
</workbook>
</file>

<file path=xl/sharedStrings.xml><?xml version="1.0" encoding="utf-8"?>
<sst xmlns="http://schemas.openxmlformats.org/spreadsheetml/2006/main" count="16" uniqueCount="16">
  <si>
    <t>Time</t>
  </si>
  <si>
    <t>O</t>
  </si>
  <si>
    <t>C</t>
  </si>
  <si>
    <t>w</t>
  </si>
  <si>
    <t>b</t>
  </si>
  <si>
    <t>m</t>
  </si>
  <si>
    <t>phi</t>
  </si>
  <si>
    <t>yo</t>
  </si>
  <si>
    <t>a</t>
  </si>
  <si>
    <t>envelope</t>
  </si>
  <si>
    <t>amp</t>
  </si>
  <si>
    <t>(O-C)^2</t>
  </si>
  <si>
    <t>w_test</t>
  </si>
  <si>
    <t>k</t>
  </si>
  <si>
    <t>Lab 2</t>
  </si>
  <si>
    <t>The Damped Oscillator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</si>
</sst>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damped!$E$16</c:f>
              <c:strCache>
                <c:ptCount val="1"/>
                <c:pt idx="0">
                  <c:v>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damped!$D$17:$D$117</c:f>
              <c:numCache/>
            </c:numRef>
          </c:xVal>
          <c:yVal>
            <c:numRef>
              <c:f>damped!$E$17:$E$117</c:f>
              <c:numCache/>
            </c:numRef>
          </c:yVal>
          <c:smooth val="0"/>
        </c:ser>
        <c:ser>
          <c:idx val="1"/>
          <c:order val="1"/>
          <c:tx>
            <c:strRef>
              <c:f>damped!$G$16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damped!$D$17:$D$117</c:f>
              <c:numCache/>
            </c:numRef>
          </c:xVal>
          <c:yVal>
            <c:numRef>
              <c:f>damped!$G$17:$G$115</c:f>
              <c:numCache/>
            </c:numRef>
          </c:yVal>
          <c:smooth val="0"/>
        </c:ser>
        <c:ser>
          <c:idx val="2"/>
          <c:order val="2"/>
          <c:tx>
            <c:strRef>
              <c:f>damped!$F$16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damped!$D$17:$D$117</c:f>
              <c:numCache/>
            </c:numRef>
          </c:xVal>
          <c:yVal>
            <c:numRef>
              <c:f>damped!$F$17:$F$115</c:f>
              <c:numCache/>
            </c:numRef>
          </c:yVal>
          <c:smooth val="0"/>
        </c:ser>
        <c:axId val="44620286"/>
        <c:axId val="66038255"/>
      </c:scatterChart>
      <c:val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crossBetween val="midCat"/>
        <c:dispUnits/>
      </c:valAx>
      <c:valAx>
        <c:axId val="66038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20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9</xdr:row>
      <xdr:rowOff>19050</xdr:rowOff>
    </xdr:from>
    <xdr:to>
      <xdr:col>21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324600" y="1800225"/>
        <a:ext cx="66389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31</xdr:row>
      <xdr:rowOff>38100</xdr:rowOff>
    </xdr:from>
    <xdr:to>
      <xdr:col>9</xdr:col>
      <xdr:colOff>419100</xdr:colOff>
      <xdr:row>40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4371975" y="5381625"/>
          <a:ext cx="15335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40</xdr:row>
      <xdr:rowOff>133350</xdr:rowOff>
    </xdr:from>
    <xdr:to>
      <xdr:col>14</xdr:col>
      <xdr:colOff>276225</xdr:colOff>
      <xdr:row>47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48350" y="6934200"/>
          <a:ext cx="29622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 only!  Use your own values and be careful if you cut and paste parts of this spread sheet!</a:t>
          </a:r>
        </a:p>
      </xdr:txBody>
    </xdr:sp>
    <xdr:clientData/>
  </xdr:twoCellAnchor>
  <xdr:twoCellAnchor>
    <xdr:from>
      <xdr:col>5</xdr:col>
      <xdr:colOff>95250</xdr:colOff>
      <xdr:row>9</xdr:row>
      <xdr:rowOff>104775</xdr:rowOff>
    </xdr:from>
    <xdr:to>
      <xdr:col>7</xdr:col>
      <xdr:colOff>209550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3143250" y="1885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9</xdr:row>
      <xdr:rowOff>9525</xdr:rowOff>
    </xdr:from>
    <xdr:to>
      <xdr:col>9</xdr:col>
      <xdr:colOff>447675</xdr:colOff>
      <xdr:row>12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05325" y="1790700"/>
          <a:ext cx="1428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your adjustable parameters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showGridLines="0" tabSelected="1" workbookViewId="0" topLeftCell="A1">
      <selection activeCell="F20" sqref="F20"/>
    </sheetView>
  </sheetViews>
  <sheetFormatPr defaultColWidth="9.140625" defaultRowHeight="12.75"/>
  <sheetData>
    <row r="1" ht="25.5">
      <c r="A1" s="4" t="s">
        <v>14</v>
      </c>
    </row>
    <row r="2" ht="25.5">
      <c r="A2" s="3" t="s">
        <v>15</v>
      </c>
    </row>
    <row r="7" spans="4:8" ht="12.75">
      <c r="D7" s="2" t="s">
        <v>3</v>
      </c>
      <c r="E7" s="2">
        <v>8</v>
      </c>
      <c r="G7" t="s">
        <v>12</v>
      </c>
      <c r="H7">
        <f>SQRT(k/m-b^2/(4*m))</f>
        <v>6.123724356957945</v>
      </c>
    </row>
    <row r="8" spans="4:5" ht="12.75">
      <c r="D8" s="2" t="s">
        <v>4</v>
      </c>
      <c r="E8" s="2">
        <v>1</v>
      </c>
    </row>
    <row r="9" spans="4:5" ht="12.75">
      <c r="D9" s="2" t="s">
        <v>5</v>
      </c>
      <c r="E9" s="2">
        <v>0.1</v>
      </c>
    </row>
    <row r="10" spans="4:5" ht="12.75">
      <c r="D10" s="2" t="s">
        <v>6</v>
      </c>
      <c r="E10" s="2">
        <v>0</v>
      </c>
    </row>
    <row r="11" spans="4:5" ht="12.75">
      <c r="D11" s="2" t="s">
        <v>7</v>
      </c>
      <c r="E11" s="2">
        <v>0</v>
      </c>
    </row>
    <row r="12" spans="4:5" ht="12.75">
      <c r="D12" s="2" t="s">
        <v>8</v>
      </c>
      <c r="E12" s="2">
        <v>0</v>
      </c>
    </row>
    <row r="13" spans="4:5" ht="12.75">
      <c r="D13" s="2" t="s">
        <v>10</v>
      </c>
      <c r="E13" s="2">
        <v>0</v>
      </c>
    </row>
    <row r="14" spans="4:5" ht="12.75">
      <c r="D14" s="2" t="s">
        <v>13</v>
      </c>
      <c r="E14" s="2">
        <v>4</v>
      </c>
    </row>
    <row r="16" spans="4:8" ht="12.75">
      <c r="D16" t="s">
        <v>0</v>
      </c>
      <c r="E16" t="s">
        <v>1</v>
      </c>
      <c r="F16" t="s">
        <v>2</v>
      </c>
      <c r="G16" t="s">
        <v>9</v>
      </c>
      <c r="H16" t="s">
        <v>11</v>
      </c>
    </row>
    <row r="17" spans="4:9" ht="12.75">
      <c r="D17" s="1">
        <v>0</v>
      </c>
      <c r="E17" s="1">
        <v>0.164136829108867</v>
      </c>
      <c r="F17">
        <f>amp*EXP(-a*D17)*SIN(w*D17+phi)+yo</f>
        <v>0</v>
      </c>
      <c r="G17">
        <f>amp*EXP(-a*D17)+yo</f>
        <v>0</v>
      </c>
      <c r="H17">
        <f>(E17-F17)^2</f>
        <v>0.026940898669913414</v>
      </c>
      <c r="I17">
        <f>SUM(H17:H115)</f>
        <v>0.3723678855141121</v>
      </c>
    </row>
    <row r="18" spans="4:8" ht="12.75">
      <c r="D18" s="1">
        <v>0.1</v>
      </c>
      <c r="E18" s="1">
        <v>0.185198634613987</v>
      </c>
      <c r="F18">
        <f>amp*EXP(-a*D18)*SIN(w*D18+phi)+yo</f>
        <v>0</v>
      </c>
      <c r="G18">
        <f>amp*EXP(-a*D18)+yo</f>
        <v>0</v>
      </c>
      <c r="H18">
        <f>(E18-F18)^2</f>
        <v>0.034298534262885066</v>
      </c>
    </row>
    <row r="19" spans="4:8" ht="12.75">
      <c r="D19" s="1">
        <v>0.2</v>
      </c>
      <c r="E19" s="1">
        <v>0.198997748565618</v>
      </c>
      <c r="F19">
        <f>amp*EXP(-a*D19)*SIN(w*D19+phi)+yo</f>
        <v>0</v>
      </c>
      <c r="G19">
        <f>amp*EXP(-a*D19)+yo</f>
        <v>0</v>
      </c>
      <c r="H19">
        <f>(E19-F19)^2</f>
        <v>0.03960010393418492</v>
      </c>
    </row>
    <row r="20" spans="4:8" ht="12.75">
      <c r="D20" s="1">
        <v>0.3</v>
      </c>
      <c r="E20" s="1">
        <v>0.198997748565618</v>
      </c>
      <c r="F20">
        <f>amp*EXP(-a*D20)*SIN(w*D20+phi)+yo</f>
        <v>0</v>
      </c>
      <c r="G20">
        <f>amp*EXP(-a*D20)+yo</f>
        <v>0</v>
      </c>
      <c r="H20">
        <f>(E20-F20)^2</f>
        <v>0.03960010393418492</v>
      </c>
    </row>
    <row r="21" spans="4:8" ht="12.75">
      <c r="D21" s="1">
        <v>0.4</v>
      </c>
      <c r="E21" s="1">
        <v>0.187377442080034</v>
      </c>
      <c r="F21">
        <f>amp*EXP(-a*D21)*SIN(w*D21+phi)+yo</f>
        <v>0</v>
      </c>
      <c r="G21">
        <f>amp*EXP(-a*D21)+yo</f>
        <v>0</v>
      </c>
      <c r="H21">
        <f>(E21-F21)^2</f>
        <v>0.0351103058004565</v>
      </c>
    </row>
    <row r="22" spans="4:8" ht="12.75">
      <c r="D22" s="1">
        <v>0.5</v>
      </c>
      <c r="E22" s="1">
        <v>0.16922071319631</v>
      </c>
      <c r="F22">
        <f>amp*EXP(-a*D22)*SIN(w*D22+phi)+yo</f>
        <v>0</v>
      </c>
      <c r="G22">
        <f>amp*EXP(-a*D22)+yo</f>
        <v>0</v>
      </c>
      <c r="H22">
        <f>(E22-F22)^2</f>
        <v>0.0286356497746678</v>
      </c>
    </row>
    <row r="23" spans="4:8" ht="12.75">
      <c r="D23" s="1">
        <v>0.6</v>
      </c>
      <c r="E23" s="1">
        <v>0.150337715157237</v>
      </c>
      <c r="F23">
        <f>amp*EXP(-a*D23)*SIN(w*D23+phi)+yo</f>
        <v>0</v>
      </c>
      <c r="G23">
        <f>amp*EXP(-a*D23)+yo</f>
        <v>0</v>
      </c>
      <c r="H23">
        <f>(E23-F23)^2</f>
        <v>0.02260142859869853</v>
      </c>
    </row>
    <row r="24" spans="4:8" ht="12.75">
      <c r="D24" s="1">
        <v>0.7</v>
      </c>
      <c r="E24" s="1">
        <v>0.130002178807466</v>
      </c>
      <c r="F24">
        <f>amp*EXP(-a*D24)*SIN(w*D24+phi)+yo</f>
        <v>0</v>
      </c>
      <c r="G24">
        <f>amp*EXP(-a*D24)+yo</f>
        <v>0</v>
      </c>
      <c r="H24">
        <f>(E24-F24)^2</f>
        <v>0.016900566494688362</v>
      </c>
    </row>
    <row r="25" spans="4:8" ht="12.75">
      <c r="D25" s="1">
        <v>0.8</v>
      </c>
      <c r="E25" s="1">
        <v>0.11983441063258</v>
      </c>
      <c r="F25">
        <f>amp*EXP(-a*D25)*SIN(w*D25+phi)+yo</f>
        <v>0</v>
      </c>
      <c r="G25">
        <f>amp*EXP(-a*D25)+yo</f>
        <v>0</v>
      </c>
      <c r="H25">
        <f>(E25-F25)^2</f>
        <v>0.014360285971657803</v>
      </c>
    </row>
    <row r="26" spans="4:8" ht="12.75">
      <c r="D26" s="1">
        <v>0.9</v>
      </c>
      <c r="E26" s="1">
        <v>0.118381872321882</v>
      </c>
      <c r="F26">
        <f>amp*EXP(-a*D26)*SIN(w*D26+phi)+yo</f>
        <v>0</v>
      </c>
      <c r="G26">
        <f>amp*EXP(-a*D26)+yo</f>
        <v>0</v>
      </c>
      <c r="H26">
        <f>(E26-F26)^2</f>
        <v>0.014014267694434373</v>
      </c>
    </row>
    <row r="27" spans="4:8" ht="12.75">
      <c r="D27" s="1">
        <v>1</v>
      </c>
      <c r="E27" s="1">
        <v>0.129275909652117</v>
      </c>
      <c r="F27">
        <f>amp*EXP(-a*D27)*SIN(w*D27+phi)+yo</f>
        <v>0</v>
      </c>
      <c r="G27">
        <f>amp*EXP(-a*D27)+yo</f>
        <v>0</v>
      </c>
      <c r="H27">
        <f>(E27-F27)^2</f>
        <v>0.016712260816382316</v>
      </c>
    </row>
    <row r="28" spans="4:8" ht="12.75">
      <c r="D28" s="1">
        <v>1.1</v>
      </c>
      <c r="E28" s="1">
        <v>0.14815890769119</v>
      </c>
      <c r="F28">
        <f>amp*EXP(-a*D28)*SIN(w*D28+phi)+yo</f>
        <v>0</v>
      </c>
      <c r="G28">
        <f>amp*EXP(-a*D28)+yo</f>
        <v>0</v>
      </c>
      <c r="H28">
        <f>(E28-F28)^2</f>
        <v>0.02195106192824656</v>
      </c>
    </row>
    <row r="29" spans="4:8" ht="12.75">
      <c r="D29" s="1">
        <v>1.2</v>
      </c>
      <c r="E29" s="1">
        <v>0.167768174885612</v>
      </c>
      <c r="F29">
        <f>amp*EXP(-a*D29)*SIN(w*D29+phi)+yo</f>
        <v>0</v>
      </c>
      <c r="G29">
        <f>amp*EXP(-a*D29)+yo</f>
        <v>0</v>
      </c>
      <c r="H29">
        <f>(E29-F29)^2</f>
        <v>0.02814616050444929</v>
      </c>
    </row>
    <row r="30" spans="4:8" ht="12.75">
      <c r="D30" s="1">
        <v>1.3</v>
      </c>
      <c r="E30" s="1">
        <v>0.183019827147941</v>
      </c>
      <c r="F30">
        <f>amp*EXP(-a*D30)*SIN(w*D30+phi)+yo</f>
        <v>0</v>
      </c>
      <c r="G30">
        <f>amp*EXP(-a*D30)+yo</f>
        <v>0</v>
      </c>
      <c r="H30">
        <f>(E30-F30)^2</f>
        <v>0.0334962571292622</v>
      </c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King's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bmartin</cp:lastModifiedBy>
  <dcterms:created xsi:type="dcterms:W3CDTF">2010-01-14T05:36:10Z</dcterms:created>
  <dcterms:modified xsi:type="dcterms:W3CDTF">2010-01-20T22:48:00Z</dcterms:modified>
  <cp:category/>
  <cp:version/>
  <cp:contentType/>
  <cp:contentStatus/>
</cp:coreProperties>
</file>